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38" l="1"/>
  <c r="H36" i="38" l="1"/>
  <c r="H35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<sst xmlns="http://schemas.openxmlformats.org/spreadsheetml/2006/main" count="99" uniqueCount="99">
  <si>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</si>
  <si>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</si>
  <si>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</si>
  <si>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</si>
  <si>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</si>
  <si>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</si>
  <si>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</si>
  <si>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</si>
  <si>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</si>
  <si>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</si>
  <si>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</si>
  <si>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</si>
  <si>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</si>
  <si>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</si>
  <si>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</si>
  <si>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</si>
  <si>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</si>
  <si>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</si>
  <si>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</si>
  <si>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</si>
  <si>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</si>
  <si>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</si>
  <si>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</si>
  <si>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</si>
  <si>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</si>
  <si>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</si>
  <si>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</si>
  <si>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</si>
  <si>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</si>
  <si>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</si>
  <si>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</si>
  <si>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</si>
  <si>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</si>
  <si>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</si>
  <si>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</si>
  <si>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</si>
  <si>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</si>
  <si>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</si>
  <si>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</si>
  <si>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</si>
  <si>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</si>
  <si>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</si>
  <si>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</si>
  <si>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</si>
  <si>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</si>
  <si>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</si>
  <si>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</si>
  <si>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</si>
  <si>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</si>
  <si>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</si>
  <si>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</si>
  <si>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</si>
  <si>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</si>
  <si>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</si>
  <si>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</si>
  <si>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</si>
  <si>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</si>
  <si>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</si>
  <si>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</si>
  <si>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</si>
  <si>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</si>
  <si>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</si>
  <si>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</si>
  <si>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</si>
  <si>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</si>
  <si>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</si>
  <si>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</si>
  <si>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</si>
  <si>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</si>
  <si>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</si>
  <si>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</si>
  <si>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</si>
  <si>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</si>
  <si>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</si>
  <si>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</si>
  <si>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</si>
  <si>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</si>
  <si>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</si>
  <si>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</si>
  <si>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</si>
  <si>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</si>
  <si>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</si>
  <si>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</si>
  <si>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</si>
  <si>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</si>
  <si>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</si>
  <si>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</si>
  <si>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</si>
  <si>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</si>
  <si>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</si>
  <si>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</si>
  <si>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</si>
  <si>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</si>
  <si>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</si>
  <si>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</si>
  <si>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</si>
  <si>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01.10.2024 год</t>
  </si>
  <si>
    <t>на 01.10.2024года</t>
  </si>
  <si>
    <t>кассовое исполнение на  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</si>
</sst>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8" zoomScaleNormal="100" zoomScaleSheetLayoutView="100" workbookViewId="0">
      <selection activeCell="B55" sqref="B55:H55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173296.8</v>
      </c>
      <c r="E8" s="28">
        <v>137801.70000000001</v>
      </c>
      <c r="F8" s="29">
        <f t="shared" ref="F8:F39" si="0">E8/D8*100</f>
        <v>79.517740662262668</v>
      </c>
      <c r="G8" s="29">
        <f>E8-D8</f>
        <v>-35495.099999999977</v>
      </c>
      <c r="H8" s="30">
        <f>E8/C8*100</f>
        <v>80.726707146685882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0</v>
      </c>
      <c r="E9" s="28">
        <v>0.2</v>
      </c>
      <c r="F9" s="29"/>
      <c r="G9" s="29">
        <f t="shared" ref="G9:G40" si="1">E9-D9</f>
        <v>0.2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1533.4</v>
      </c>
      <c r="E10" s="28">
        <v>1533.4</v>
      </c>
      <c r="F10" s="29">
        <f t="shared" si="0"/>
        <v>100</v>
      </c>
      <c r="G10" s="29">
        <f t="shared" si="1"/>
        <v>0</v>
      </c>
      <c r="H10" s="30">
        <f t="shared" ref="H10:H53" si="2">E10/C10*100</f>
        <v>363.10679611650488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1912.2</v>
      </c>
      <c r="E11" s="28">
        <v>1842.7</v>
      </c>
      <c r="F11" s="29">
        <f t="shared" si="0"/>
        <v>96.365442945298611</v>
      </c>
      <c r="G11" s="29">
        <f>E11-D11</f>
        <v>-69.5</v>
      </c>
      <c r="H11" s="30">
        <f>E11/C11*100</f>
        <v>96.365442945298611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3797.5</v>
      </c>
      <c r="F12" s="29">
        <f t="shared" si="0"/>
        <v>71.505234616253659</v>
      </c>
      <c r="G12" s="29">
        <f t="shared" si="1"/>
        <v>-1513.3000000000002</v>
      </c>
      <c r="H12" s="30">
        <f t="shared" si="2"/>
        <v>71.505234616253659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2702.4</v>
      </c>
      <c r="E13" s="28">
        <v>2878.2</v>
      </c>
      <c r="F13" s="29">
        <f t="shared" si="0"/>
        <v>106.50532859680284</v>
      </c>
      <c r="G13" s="29">
        <f t="shared" si="1"/>
        <v>175.79999999999973</v>
      </c>
      <c r="H13" s="30">
        <f t="shared" si="2"/>
        <v>106.50532859680284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906.6</v>
      </c>
      <c r="E14" s="28">
        <v>723.8</v>
      </c>
      <c r="F14" s="29">
        <f t="shared" si="0"/>
        <v>79.836752702404581</v>
      </c>
      <c r="G14" s="29">
        <f t="shared" si="1"/>
        <v>-182.80000000000007</v>
      </c>
      <c r="H14" s="30">
        <f t="shared" si="2"/>
        <v>79.836752702404581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178.7</v>
      </c>
      <c r="F16" s="29"/>
      <c r="G16" s="29">
        <f t="shared" si="1"/>
        <v>178.7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4444.2</v>
      </c>
      <c r="E21" s="28">
        <v>4147.5</v>
      </c>
      <c r="F21" s="29">
        <f t="shared" si="0"/>
        <v>93.323882813554746</v>
      </c>
      <c r="G21" s="29">
        <f t="shared" si="1"/>
        <v>-296.69999999999982</v>
      </c>
      <c r="H21" s="30">
        <f t="shared" si="2"/>
        <v>93.323882813554746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85.8</v>
      </c>
      <c r="E22" s="28">
        <v>68.900000000000006</v>
      </c>
      <c r="F22" s="29">
        <f t="shared" si="0"/>
        <v>80.303030303030312</v>
      </c>
      <c r="G22" s="29">
        <f t="shared" si="1"/>
        <v>-16.899999999999991</v>
      </c>
      <c r="H22" s="30">
        <f t="shared" si="2"/>
        <v>107.15396578538103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6299.9</v>
      </c>
      <c r="E23" s="28">
        <v>3743.5</v>
      </c>
      <c r="F23" s="29">
        <f>E23/D23*100</f>
        <v>59.421578120287634</v>
      </c>
      <c r="G23" s="29">
        <f>E23-D23</f>
        <v>-2556.3999999999996</v>
      </c>
      <c r="H23" s="30">
        <f>E23/C23*100</f>
        <v>59.540661333163683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1851</v>
      </c>
      <c r="E24" s="28">
        <v>3257.6</v>
      </c>
      <c r="F24" s="29">
        <f t="shared" si="0"/>
        <v>175.99135602377095</v>
      </c>
      <c r="G24" s="29">
        <f t="shared" si="1"/>
        <v>1406.6</v>
      </c>
      <c r="H24" s="30">
        <f t="shared" si="2"/>
        <v>3257.6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85.1</v>
      </c>
      <c r="E26" s="28">
        <v>75.3</v>
      </c>
      <c r="F26" s="29">
        <f t="shared" si="0"/>
        <v>88.484136310223278</v>
      </c>
      <c r="G26" s="29">
        <f t="shared" si="1"/>
        <v>-9.7999999999999972</v>
      </c>
      <c r="H26" s="30">
        <f t="shared" si="2"/>
        <v>367.3170731707317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158.30000000000001</v>
      </c>
      <c r="F27" s="29">
        <f t="shared" si="0"/>
        <v>100</v>
      </c>
      <c r="G27" s="29">
        <f t="shared" si="1"/>
        <v>0</v>
      </c>
      <c r="H27" s="30">
        <f t="shared" si="2"/>
        <v>100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198586.49999999997</v>
      </c>
      <c r="E30" s="33">
        <f>SUM(E8:E29)</f>
        <v>160207.30000000002</v>
      </c>
      <c r="F30" s="34">
        <f t="shared" si="0"/>
        <v>80.673812167493793</v>
      </c>
      <c r="G30" s="34">
        <f t="shared" si="1"/>
        <v>-38379.199999999953</v>
      </c>
      <c r="H30" s="35">
        <f t="shared" si="2"/>
        <v>82.995890802692244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329318.89999999997</v>
      </c>
      <c r="E31" s="36">
        <f>E32+E33+E34+E35+E36+E38+E39+E37</f>
        <v>251202.1</v>
      </c>
      <c r="F31" s="34">
        <f t="shared" si="0"/>
        <v>76.27928430466639</v>
      </c>
      <c r="G31" s="34">
        <f t="shared" si="1"/>
        <v>-78116.799999999959</v>
      </c>
      <c r="H31" s="35">
        <f t="shared" si="2"/>
        <v>79.296520736403451</v>
      </c>
    </row>
    <row r="32" spans="1:8" x14ac:dyDescent="0.2">
      <c r="A32" s="11"/>
      <c r="B32" s="27" t="s">
        <v>10</v>
      </c>
      <c r="C32" s="28">
        <v>1240.4000000000001</v>
      </c>
      <c r="D32" s="28">
        <v>4934.3999999999996</v>
      </c>
      <c r="E32" s="28">
        <v>4727.7</v>
      </c>
      <c r="F32" s="29">
        <f t="shared" si="0"/>
        <v>95.811040856031127</v>
      </c>
      <c r="G32" s="29">
        <f t="shared" si="1"/>
        <v>-206.69999999999982</v>
      </c>
      <c r="H32" s="30">
        <f t="shared" si="2"/>
        <v>381.14317961947751</v>
      </c>
    </row>
    <row r="33" spans="1:8" x14ac:dyDescent="0.2">
      <c r="A33" s="11"/>
      <c r="B33" s="27" t="s">
        <v>11</v>
      </c>
      <c r="C33" s="28">
        <v>24250</v>
      </c>
      <c r="D33" s="28">
        <v>31659.7</v>
      </c>
      <c r="E33" s="28">
        <v>19251.400000000001</v>
      </c>
      <c r="F33" s="29">
        <f t="shared" si="0"/>
        <v>60.807272336756192</v>
      </c>
      <c r="G33" s="29">
        <f t="shared" si="1"/>
        <v>-12408.3</v>
      </c>
      <c r="H33" s="30">
        <f t="shared" si="2"/>
        <v>79.387216494845376</v>
      </c>
    </row>
    <row r="34" spans="1:8" x14ac:dyDescent="0.2">
      <c r="A34" s="11"/>
      <c r="B34" s="27" t="s">
        <v>22</v>
      </c>
      <c r="C34" s="28">
        <v>291297.90000000002</v>
      </c>
      <c r="D34" s="28">
        <v>292563.90000000002</v>
      </c>
      <c r="E34" s="28">
        <v>225994.7</v>
      </c>
      <c r="F34" s="29">
        <f t="shared" si="0"/>
        <v>77.246269960169371</v>
      </c>
      <c r="G34" s="29">
        <f t="shared" si="1"/>
        <v>-66569.200000000012</v>
      </c>
      <c r="H34" s="30">
        <f t="shared" si="2"/>
        <v>77.581987374436949</v>
      </c>
    </row>
    <row r="35" spans="1:8" x14ac:dyDescent="0.2">
      <c r="A35" s="11"/>
      <c r="B35" s="27" t="s">
        <v>72</v>
      </c>
      <c r="C35" s="28"/>
      <c r="D35" s="28">
        <v>771.3</v>
      </c>
      <c r="E35" s="28">
        <v>1543.7</v>
      </c>
      <c r="F35" s="29">
        <f t="shared" si="0"/>
        <v>200.14261636198628</v>
      </c>
      <c r="G35" s="29">
        <f t="shared" si="1"/>
        <v>772.40000000000009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358.3</v>
      </c>
      <c r="E36" s="28">
        <v>653.29999999999995</v>
      </c>
      <c r="F36" s="29">
        <f t="shared" si="0"/>
        <v>182.33324030142336</v>
      </c>
      <c r="G36" s="29">
        <f>E36-D36</f>
        <v>294.99999999999994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527905.39999999991</v>
      </c>
      <c r="E40" s="33">
        <f>E30+E31</f>
        <v>411409.4</v>
      </c>
      <c r="F40" s="34">
        <f>E40/D40*100</f>
        <v>77.932409859796863</v>
      </c>
      <c r="G40" s="34">
        <f t="shared" si="1"/>
        <v>-116495.99999999988</v>
      </c>
      <c r="H40" s="35">
        <f t="shared" si="2"/>
        <v>80.697196866258537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61187.6</v>
      </c>
      <c r="E42" s="28">
        <v>50240.7</v>
      </c>
      <c r="F42" s="29">
        <f t="shared" ref="F42:F53" si="3">E42/D42*100</f>
        <v>82.109283580333269</v>
      </c>
      <c r="G42" s="29">
        <f t="shared" ref="G42:G53" si="4">E42-D42</f>
        <v>-10946.900000000001</v>
      </c>
      <c r="H42" s="30">
        <f t="shared" si="2"/>
        <v>93.267529651569674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20</v>
      </c>
      <c r="E44" s="28"/>
      <c r="F44" s="29">
        <f t="shared" si="3"/>
        <v>0</v>
      </c>
      <c r="G44" s="29">
        <f t="shared" si="4"/>
        <v>-20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10821.3</v>
      </c>
      <c r="E45" s="28">
        <v>6448.5</v>
      </c>
      <c r="F45" s="29">
        <f>E45/D45*100</f>
        <v>59.590807019489347</v>
      </c>
      <c r="G45" s="29">
        <f>E45-D45</f>
        <v>-4372.7999999999993</v>
      </c>
      <c r="H45" s="30">
        <f>E45/C45*100</f>
        <v>112.10883171070931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8808.1</v>
      </c>
      <c r="E46" s="28">
        <v>2553</v>
      </c>
      <c r="F46" s="29">
        <f>E46/D46*100</f>
        <v>28.984684551719436</v>
      </c>
      <c r="G46" s="29">
        <f>E46-D46</f>
        <v>-6255.1</v>
      </c>
      <c r="H46" s="30">
        <f>E46/C46*100</f>
        <v>74.472740001750239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359609.7</v>
      </c>
      <c r="E47" s="28">
        <v>240762.1</v>
      </c>
      <c r="F47" s="29">
        <f t="shared" si="3"/>
        <v>66.950947096254637</v>
      </c>
      <c r="G47" s="29">
        <f t="shared" si="4"/>
        <v>-118847.6</v>
      </c>
      <c r="H47" s="30">
        <f t="shared" si="2"/>
        <v>68.43845368420574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39661.199999999997</v>
      </c>
      <c r="E48" s="28">
        <v>29732.1</v>
      </c>
      <c r="F48" s="29">
        <f t="shared" si="3"/>
        <v>74.965205288796099</v>
      </c>
      <c r="G48" s="29">
        <f t="shared" si="4"/>
        <v>-9929.0999999999985</v>
      </c>
      <c r="H48" s="30">
        <f t="shared" si="2"/>
        <v>77.920025578396732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1185.8</v>
      </c>
      <c r="F49" s="29">
        <f t="shared" si="3"/>
        <v>100</v>
      </c>
      <c r="G49" s="29">
        <f t="shared" si="4"/>
        <v>0</v>
      </c>
      <c r="H49" s="30">
        <f t="shared" si="2"/>
        <v>100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35022.1</v>
      </c>
      <c r="E50" s="28">
        <v>16669.3</v>
      </c>
      <c r="F50" s="29">
        <f t="shared" si="3"/>
        <v>47.59651762744096</v>
      </c>
      <c r="G50" s="29">
        <f t="shared" si="4"/>
        <v>-18352.8</v>
      </c>
      <c r="H50" s="30">
        <f t="shared" si="2"/>
        <v>48.731381462587521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11430</v>
      </c>
      <c r="E51" s="28">
        <v>9358.7999999999993</v>
      </c>
      <c r="F51" s="29">
        <f t="shared" si="3"/>
        <v>81.879265091863502</v>
      </c>
      <c r="G51" s="29">
        <f t="shared" si="4"/>
        <v>-2071.2000000000007</v>
      </c>
      <c r="H51" s="30">
        <f t="shared" si="2"/>
        <v>89.770939646241786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9152.5</v>
      </c>
      <c r="F52" s="29">
        <f>E52/D52*100</f>
        <v>83.333333333333343</v>
      </c>
      <c r="G52" s="29">
        <f>E52-D52</f>
        <v>-1830.5</v>
      </c>
      <c r="H52" s="30">
        <f>E52/C52*100</f>
        <v>83.333333333333343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538728.80000000005</v>
      </c>
      <c r="E53" s="36">
        <f>SUM(E42:E52)</f>
        <v>366102.79999999993</v>
      </c>
      <c r="F53" s="34">
        <f t="shared" si="3"/>
        <v>67.956790132623297</v>
      </c>
      <c r="G53" s="34">
        <f t="shared" si="4"/>
        <v>-172626.00000000012</v>
      </c>
      <c r="H53" s="35">
        <f t="shared" si="2"/>
        <v>71.810390634945307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45306.600000000093</v>
      </c>
      <c r="F54" s="29">
        <f>E54/D54*100</f>
        <v>-418.59859193968168</v>
      </c>
      <c r="G54" s="29">
        <f>E54-D54</f>
        <v>56130.000000000233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2024-10-11T05:44:20Z</cp:lastPrinted>
  <dcterms:created xsi:type="dcterms:W3CDTF">2003-09-26T11:31:27Z</dcterms:created>
  <dcterms:modified xsi:type="dcterms:W3CDTF">2024-10-11T06:02:00Z</dcterms:modified>
</cp:coreProperties>
</file>