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8" l="1"/>
  <c r="H36" i="38" l="1"/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<sst xmlns="http://schemas.openxmlformats.org/spreadsheetml/2006/main" count="99" uniqueCount="99">
  <si>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</si>
  <si>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</si>
  <si>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</si>
  <si>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</si>
  <si>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</si>
  <si>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</si>
  <si>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</si>
  <si>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</si>
  <si>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</si>
  <si>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</si>
  <si>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</si>
  <si>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</si>
  <si>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</si>
  <si>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</si>
  <si>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</si>
  <si>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</si>
  <si>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</si>
  <si>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</si>
  <si>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</si>
  <si>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</si>
  <si>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</si>
  <si>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</si>
  <si>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</si>
  <si>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</si>
  <si>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</si>
  <si>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</si>
  <si>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</si>
  <si>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</si>
  <si>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</si>
  <si>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</si>
  <si>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</si>
  <si>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</si>
  <si>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</si>
  <si>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</si>
  <si>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</si>
  <si>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</si>
  <si>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</si>
  <si>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</si>
  <si>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</si>
  <si>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</si>
  <si>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</si>
  <si>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</si>
  <si>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</si>
  <si>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</si>
  <si>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</si>
  <si>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</si>
  <si>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</si>
  <si>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</si>
  <si>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</si>
  <si>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</si>
  <si>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</si>
  <si>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</si>
  <si>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</si>
  <si>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</si>
  <si>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</si>
  <si>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</si>
  <si>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</si>
  <si>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</si>
  <si>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</si>
  <si>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</si>
  <si>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</si>
  <si>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</si>
  <si>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</si>
  <si>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</si>
  <si>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</si>
  <si>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</si>
  <si>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</si>
  <si>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</si>
  <si>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</si>
  <si>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</si>
  <si>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</si>
  <si>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</si>
  <si>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</si>
  <si>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</si>
  <si>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</si>
  <si>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</si>
  <si>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</si>
  <si>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</si>
  <si>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</si>
  <si>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</si>
  <si>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</si>
  <si>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</si>
  <si>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</si>
  <si>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</si>
  <si>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</si>
  <si>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</si>
  <si>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</si>
  <si>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</si>
  <si>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</si>
  <si>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</si>
  <si>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</si>
  <si>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</si>
  <si>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</si>
  <si>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</si>
  <si>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</si>
  <si>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</si>
  <si>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01.12.2024 год</t>
  </si>
  <si>
    <t>на 01.12.2024года</t>
  </si>
  <si>
    <t>кассовое исполнение на  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</si>
</sst>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41" zoomScaleNormal="100" zoomScaleSheetLayoutView="100" workbookViewId="0">
      <selection activeCell="E53" sqref="E5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173296.8</v>
      </c>
      <c r="E8" s="28">
        <v>172419.3</v>
      </c>
      <c r="F8" s="29">
        <f t="shared" ref="F8:F39" si="0">E8/D8*100</f>
        <v>99.493643275582698</v>
      </c>
      <c r="G8" s="29">
        <f>E8-D8</f>
        <v>-877.5</v>
      </c>
      <c r="H8" s="30">
        <f>E8/C8*100</f>
        <v>101.00631804641435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1533.4</v>
      </c>
      <c r="E10" s="28">
        <v>1533.4</v>
      </c>
      <c r="F10" s="29">
        <f t="shared" si="0"/>
        <v>100</v>
      </c>
      <c r="G10" s="29">
        <f t="shared" si="1"/>
        <v>0</v>
      </c>
      <c r="H10" s="30">
        <f t="shared" ref="H10:H53" si="2">E10/C10*100</f>
        <v>363.10679611650488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1796.7</v>
      </c>
      <c r="F11" s="29">
        <f t="shared" si="0"/>
        <v>93.959836837150917</v>
      </c>
      <c r="G11" s="29">
        <f>E11-D11</f>
        <v>-115.5</v>
      </c>
      <c r="H11" s="30">
        <f>E11/C11*100</f>
        <v>93.959836837150917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5216.6000000000004</v>
      </c>
      <c r="F12" s="29">
        <f t="shared" si="0"/>
        <v>98.226255931309794</v>
      </c>
      <c r="G12" s="29">
        <f t="shared" si="1"/>
        <v>-94.199999999999818</v>
      </c>
      <c r="H12" s="30">
        <f t="shared" si="2"/>
        <v>98.226255931309794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3472.1</v>
      </c>
      <c r="F13" s="29">
        <f t="shared" si="0"/>
        <v>128.48208999407933</v>
      </c>
      <c r="G13" s="29">
        <f t="shared" si="1"/>
        <v>769.69999999999982</v>
      </c>
      <c r="H13" s="30">
        <f t="shared" si="2"/>
        <v>128.48208999407933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1010</v>
      </c>
      <c r="F14" s="29">
        <f t="shared" si="0"/>
        <v>111.4052503860578</v>
      </c>
      <c r="G14" s="29">
        <f t="shared" si="1"/>
        <v>103.39999999999998</v>
      </c>
      <c r="H14" s="30">
        <f t="shared" si="2"/>
        <v>111.4052503860578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213.1</v>
      </c>
      <c r="F16" s="29"/>
      <c r="G16" s="29">
        <f t="shared" si="1"/>
        <v>213.1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5750.7</v>
      </c>
      <c r="F21" s="29">
        <f t="shared" si="0"/>
        <v>129.39786688267856</v>
      </c>
      <c r="G21" s="29">
        <f t="shared" si="1"/>
        <v>1306.5</v>
      </c>
      <c r="H21" s="30">
        <f t="shared" si="2"/>
        <v>129.39786688267856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85.8</v>
      </c>
      <c r="E22" s="28">
        <v>73.3</v>
      </c>
      <c r="F22" s="29">
        <f t="shared" si="0"/>
        <v>85.431235431235436</v>
      </c>
      <c r="G22" s="29">
        <f t="shared" si="1"/>
        <v>-12.5</v>
      </c>
      <c r="H22" s="30">
        <f t="shared" si="2"/>
        <v>113.99688958009331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4172.1000000000004</v>
      </c>
      <c r="F23" s="29">
        <f>E23/D23*100</f>
        <v>66.224860712074801</v>
      </c>
      <c r="G23" s="29">
        <f>E23-D23</f>
        <v>-2127.7999999999993</v>
      </c>
      <c r="H23" s="30">
        <f>E23/C23*100</f>
        <v>66.357577974647313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1851</v>
      </c>
      <c r="E24" s="28">
        <v>3775.9</v>
      </c>
      <c r="F24" s="29">
        <f t="shared" si="0"/>
        <v>203.9924365207996</v>
      </c>
      <c r="G24" s="29">
        <f t="shared" si="1"/>
        <v>1924.9</v>
      </c>
      <c r="H24" s="30">
        <f t="shared" si="2"/>
        <v>3775.9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85.1</v>
      </c>
      <c r="E26" s="28">
        <v>106.4</v>
      </c>
      <c r="F26" s="29">
        <f t="shared" si="0"/>
        <v>125.02937720329027</v>
      </c>
      <c r="G26" s="29">
        <f t="shared" si="1"/>
        <v>21.300000000000011</v>
      </c>
      <c r="H26" s="30">
        <f t="shared" si="2"/>
        <v>519.02439024390242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198586.49999999997</v>
      </c>
      <c r="E30" s="33">
        <f>SUM(E8:E29)</f>
        <v>199698.1</v>
      </c>
      <c r="F30" s="34">
        <f t="shared" si="0"/>
        <v>100.55975607606761</v>
      </c>
      <c r="G30" s="34">
        <f t="shared" si="1"/>
        <v>1111.6000000000349</v>
      </c>
      <c r="H30" s="35">
        <f t="shared" si="2"/>
        <v>103.45422275455061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329318.89999999997</v>
      </c>
      <c r="E31" s="36">
        <f>E32+E33+E34+E35+E36+E38+E39+E37</f>
        <v>307129.7</v>
      </c>
      <c r="F31" s="34">
        <f t="shared" si="0"/>
        <v>93.262093369071749</v>
      </c>
      <c r="G31" s="34">
        <f t="shared" si="1"/>
        <v>-22189.199999999953</v>
      </c>
      <c r="H31" s="35">
        <f t="shared" si="2"/>
        <v>96.951086893044973</v>
      </c>
    </row>
    <row r="32" spans="1:8" x14ac:dyDescent="0.2">
      <c r="A32" s="11"/>
      <c r="B32" s="27" t="s">
        <v>10</v>
      </c>
      <c r="C32" s="28">
        <v>1240.4000000000001</v>
      </c>
      <c r="D32" s="28">
        <v>4934.3999999999996</v>
      </c>
      <c r="E32" s="28">
        <v>4934.3999999999996</v>
      </c>
      <c r="F32" s="29">
        <f t="shared" si="0"/>
        <v>100</v>
      </c>
      <c r="G32" s="29">
        <f t="shared" si="1"/>
        <v>0</v>
      </c>
      <c r="H32" s="30">
        <f t="shared" si="2"/>
        <v>397.80715898097384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19926.099999999999</v>
      </c>
      <c r="F33" s="29">
        <f t="shared" si="0"/>
        <v>62.938372757796181</v>
      </c>
      <c r="G33" s="29">
        <f t="shared" si="1"/>
        <v>-11733.600000000002</v>
      </c>
      <c r="H33" s="30">
        <f t="shared" si="2"/>
        <v>82.169484536082464</v>
      </c>
    </row>
    <row r="34" spans="1:8" x14ac:dyDescent="0.2">
      <c r="A34" s="11"/>
      <c r="B34" s="27" t="s">
        <v>22</v>
      </c>
      <c r="C34" s="28">
        <v>291297.90000000002</v>
      </c>
      <c r="D34" s="28">
        <v>292563.90000000002</v>
      </c>
      <c r="E34" s="28">
        <v>280878</v>
      </c>
      <c r="F34" s="29">
        <f t="shared" si="0"/>
        <v>96.005693115247638</v>
      </c>
      <c r="G34" s="29">
        <f t="shared" si="1"/>
        <v>-11685.900000000023</v>
      </c>
      <c r="H34" s="30">
        <f t="shared" si="2"/>
        <v>96.422940227169491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1626.2</v>
      </c>
      <c r="F35" s="29">
        <f t="shared" si="0"/>
        <v>210.83884351095557</v>
      </c>
      <c r="G35" s="29">
        <f t="shared" si="1"/>
        <v>854.90000000000009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358.3</v>
      </c>
      <c r="E36" s="28">
        <v>733.7</v>
      </c>
      <c r="F36" s="29">
        <f t="shared" si="0"/>
        <v>204.77253698018421</v>
      </c>
      <c r="G36" s="29">
        <f>E36-D36</f>
        <v>375.40000000000003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527905.39999999991</v>
      </c>
      <c r="E40" s="33">
        <f>E30+E31</f>
        <v>506827.80000000005</v>
      </c>
      <c r="F40" s="34">
        <f>E40/D40*100</f>
        <v>96.007314946958317</v>
      </c>
      <c r="G40" s="34">
        <f t="shared" si="1"/>
        <v>-21077.59999999986</v>
      </c>
      <c r="H40" s="35">
        <f t="shared" si="2"/>
        <v>99.41334046789575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61187.6</v>
      </c>
      <c r="E42" s="28">
        <v>59927.9</v>
      </c>
      <c r="F42" s="29">
        <f t="shared" ref="F42:F53" si="3">E42/D42*100</f>
        <v>97.941249534219352</v>
      </c>
      <c r="G42" s="29">
        <f t="shared" ref="G42:G53" si="4">E42-D42</f>
        <v>-1259.6999999999971</v>
      </c>
      <c r="H42" s="30">
        <f t="shared" si="2"/>
        <v>111.25098157880569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>
        <v>0</v>
      </c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10821.3</v>
      </c>
      <c r="E45" s="28">
        <v>7783.2</v>
      </c>
      <c r="F45" s="29">
        <f>E45/D45*100</f>
        <v>71.924814948296429</v>
      </c>
      <c r="G45" s="29">
        <f>E45-D45</f>
        <v>-3038.0999999999995</v>
      </c>
      <c r="H45" s="30">
        <f>E45/C45*100</f>
        <v>135.31293463143254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8808.1</v>
      </c>
      <c r="E46" s="28">
        <v>4486</v>
      </c>
      <c r="F46" s="29"/>
      <c r="G46" s="29">
        <f>E46-D46</f>
        <v>-4322.1000000000004</v>
      </c>
      <c r="H46" s="30">
        <f>E46/C46*100</f>
        <v>130.85965986989879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359609.7</v>
      </c>
      <c r="E47" s="28">
        <v>293492.09999999998</v>
      </c>
      <c r="F47" s="29"/>
      <c r="G47" s="29">
        <f t="shared" si="4"/>
        <v>-66117.600000000035</v>
      </c>
      <c r="H47" s="30">
        <f t="shared" si="2"/>
        <v>83.427356267993503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39661.199999999997</v>
      </c>
      <c r="E48" s="28">
        <v>36288.199999999997</v>
      </c>
      <c r="F48" s="29">
        <f t="shared" si="3"/>
        <v>91.495466602119961</v>
      </c>
      <c r="G48" s="29">
        <f t="shared" si="4"/>
        <v>-3373</v>
      </c>
      <c r="H48" s="30">
        <f t="shared" si="2"/>
        <v>95.101841854224105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1185.8</v>
      </c>
      <c r="F49" s="29">
        <f t="shared" si="3"/>
        <v>100</v>
      </c>
      <c r="G49" s="29">
        <f t="shared" si="4"/>
        <v>0</v>
      </c>
      <c r="H49" s="30">
        <f t="shared" si="2"/>
        <v>100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35022.1</v>
      </c>
      <c r="E50" s="28">
        <v>31574.5</v>
      </c>
      <c r="F50" s="29">
        <f t="shared" si="3"/>
        <v>90.155930112700261</v>
      </c>
      <c r="G50" s="29">
        <f t="shared" si="4"/>
        <v>-3447.5999999999985</v>
      </c>
      <c r="H50" s="30">
        <f t="shared" si="2"/>
        <v>92.305555961586251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11430</v>
      </c>
      <c r="E51" s="28">
        <v>11417.8</v>
      </c>
      <c r="F51" s="29">
        <f t="shared" si="3"/>
        <v>99.893263342082221</v>
      </c>
      <c r="G51" s="29">
        <f t="shared" si="4"/>
        <v>-12.200000000000728</v>
      </c>
      <c r="H51" s="30">
        <f t="shared" si="2"/>
        <v>109.52116026551049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10983</v>
      </c>
      <c r="F52" s="29">
        <f>E52/D52*100</f>
        <v>100</v>
      </c>
      <c r="G52" s="29">
        <f>E52-D52</f>
        <v>0</v>
      </c>
      <c r="H52" s="30">
        <f>E52/C52*100</f>
        <v>100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538728.80000000005</v>
      </c>
      <c r="E53" s="36">
        <f>SUM(E42:E52)</f>
        <v>457138.49999999994</v>
      </c>
      <c r="F53" s="34">
        <f t="shared" si="3"/>
        <v>84.855032810571828</v>
      </c>
      <c r="G53" s="34">
        <f t="shared" si="4"/>
        <v>-81590.300000000105</v>
      </c>
      <c r="H53" s="35">
        <f t="shared" si="2"/>
        <v>89.666875695222629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49689.300000000105</v>
      </c>
      <c r="F54" s="29">
        <f>E54/D54*100</f>
        <v>-459.0914130494989</v>
      </c>
      <c r="G54" s="29">
        <f>E54-D54</f>
        <v>60512.700000000244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2024-10-11T05:44:20Z</cp:lastPrinted>
  <dcterms:created xsi:type="dcterms:W3CDTF">2003-09-26T11:31:27Z</dcterms:created>
  <dcterms:modified xsi:type="dcterms:W3CDTF">2024-12-17T14:26:03Z</dcterms:modified>
</cp:coreProperties>
</file>