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38" l="1"/>
  <c r="H36" i="38" l="1"/>
  <c r="H35" i="38"/>
  <c r="H37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<sst xmlns="http://schemas.openxmlformats.org/spreadsheetml/2006/main" count="99" uniqueCount="99">
  <si>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</si>
  <si>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</si>
  <si>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</si>
  <si>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</si>
  <si>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</si>
  <si>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</si>
  <si>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</si>
  <si>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</si>
  <si>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</si>
  <si>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</si>
  <si>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</si>
  <si>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</si>
  <si>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</si>
  <si>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</si>
  <si>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</si>
  <si>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</si>
  <si>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</si>
  <si>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</si>
  <si>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</si>
  <si>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</si>
  <si>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</si>
  <si>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</si>
  <si>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</si>
  <si>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</si>
  <si>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</si>
  <si>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</si>
  <si>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</si>
  <si>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</si>
  <si>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</si>
  <si>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</si>
  <si>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</si>
  <si>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</si>
  <si>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</si>
  <si>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</si>
  <si>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</si>
  <si>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</si>
  <si>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</si>
  <si>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</si>
  <si>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</si>
  <si>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</si>
  <si>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</si>
  <si>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</si>
  <si>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</si>
  <si>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</si>
  <si>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</si>
  <si>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</si>
  <si>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</si>
  <si>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</si>
  <si>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</si>
  <si>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</si>
  <si>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</si>
  <si>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</si>
  <si>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</si>
  <si>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</si>
  <si>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</si>
  <si>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</si>
  <si>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</si>
  <si>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</si>
  <si>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</si>
  <si>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</si>
  <si>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</si>
  <si>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</si>
  <si>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</si>
  <si>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</si>
  <si>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</si>
  <si>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</si>
  <si>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</si>
  <si>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</si>
  <si>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</si>
  <si>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</si>
  <si>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</si>
  <si>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</si>
  <si>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</si>
  <si>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</si>
  <si>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</si>
  <si>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</si>
  <si>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</si>
  <si>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</si>
  <si>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</si>
  <si>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</si>
  <si>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</si>
  <si>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</si>
  <si>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</si>
  <si>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</si>
  <si>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</si>
  <si>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</si>
  <si>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</si>
  <si>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</si>
  <si>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</si>
  <si>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</si>
  <si>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</si>
  <si>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</si>
  <si>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</si>
  <si>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</si>
  <si>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2025 год</t>
  </si>
  <si>
    <t>уточненный бюджет  2025год</t>
  </si>
  <si>
    <t>по исполнению бюджета муниципального образования "Курчатовский муниципальный район" на 01.04.2025 года</t>
  </si>
  <si>
    <t>на 01.04.2025года</t>
  </si>
  <si>
    <t>кассовое исполнение на  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</si>
</sst>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44" zoomScaleNormal="100" zoomScaleSheetLayoutView="100" workbookViewId="0">
      <selection activeCell="E56" sqref="E56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156402</v>
      </c>
      <c r="D8" s="28">
        <v>156402</v>
      </c>
      <c r="E8" s="28">
        <v>47598.2</v>
      </c>
      <c r="F8" s="29">
        <f t="shared" ref="F8:F39" si="0">E8/D8*100</f>
        <v>30.433242541655474</v>
      </c>
      <c r="G8" s="29">
        <f>E8-D8</f>
        <v>-108803.8</v>
      </c>
      <c r="H8" s="30">
        <f>E8/C8*100</f>
        <v>30.433242541655474</v>
      </c>
    </row>
    <row r="9" spans="1:8" ht="24" x14ac:dyDescent="0.2">
      <c r="A9" s="11" t="s">
        <v>90</v>
      </c>
      <c r="B9" s="27" t="s">
        <v>2</v>
      </c>
      <c r="C9" s="28"/>
      <c r="D9" s="28"/>
      <c r="E9" s="28"/>
      <c r="F9" s="29"/>
      <c r="G9" s="29">
        <f t="shared" ref="G9:G40" si="1">E9-D9</f>
        <v>0</v>
      </c>
      <c r="H9" s="30"/>
    </row>
    <row r="10" spans="1:8" x14ac:dyDescent="0.2">
      <c r="A10" s="11" t="s">
        <v>35</v>
      </c>
      <c r="B10" s="27" t="s">
        <v>34</v>
      </c>
      <c r="C10" s="28">
        <v>1524.6</v>
      </c>
      <c r="D10" s="28">
        <v>1524.6</v>
      </c>
      <c r="E10" s="28">
        <v>4549.2</v>
      </c>
      <c r="F10" s="29">
        <f t="shared" si="0"/>
        <v>298.3864620228257</v>
      </c>
      <c r="G10" s="29">
        <f t="shared" si="1"/>
        <v>3024.6</v>
      </c>
      <c r="H10" s="30">
        <f t="shared" ref="H10:H53" si="2">E10/C10*100</f>
        <v>298.3864620228257</v>
      </c>
    </row>
    <row r="11" spans="1:8" ht="36" x14ac:dyDescent="0.2">
      <c r="A11" s="11" t="s">
        <v>86</v>
      </c>
      <c r="B11" s="27" t="s">
        <v>87</v>
      </c>
      <c r="C11" s="28">
        <v>1896</v>
      </c>
      <c r="D11" s="28">
        <v>1896</v>
      </c>
      <c r="E11" s="28">
        <v>784.3</v>
      </c>
      <c r="F11" s="29">
        <f t="shared" si="0"/>
        <v>41.366033755274259</v>
      </c>
      <c r="G11" s="29">
        <f>E11-D11</f>
        <v>-1111.7</v>
      </c>
      <c r="H11" s="30">
        <f>E11/C11*100</f>
        <v>41.366033755274259</v>
      </c>
    </row>
    <row r="12" spans="1:8" x14ac:dyDescent="0.2">
      <c r="A12" s="11" t="s">
        <v>73</v>
      </c>
      <c r="B12" s="27" t="s">
        <v>74</v>
      </c>
      <c r="C12" s="28">
        <v>6064.5</v>
      </c>
      <c r="D12" s="28">
        <v>6064.5</v>
      </c>
      <c r="E12" s="28">
        <v>1457.1</v>
      </c>
      <c r="F12" s="29">
        <f t="shared" si="0"/>
        <v>24.026712837002226</v>
      </c>
      <c r="G12" s="29">
        <f t="shared" si="1"/>
        <v>-4607.3999999999996</v>
      </c>
      <c r="H12" s="30">
        <f t="shared" si="2"/>
        <v>24.026712837002226</v>
      </c>
    </row>
    <row r="13" spans="1:8" ht="48" x14ac:dyDescent="0.2">
      <c r="A13" s="26" t="s">
        <v>79</v>
      </c>
      <c r="B13" s="31" t="s">
        <v>78</v>
      </c>
      <c r="C13" s="28">
        <v>3137.6</v>
      </c>
      <c r="D13" s="28">
        <v>3137.6</v>
      </c>
      <c r="E13" s="28">
        <v>256.39999999999998</v>
      </c>
      <c r="F13" s="29">
        <f t="shared" si="0"/>
        <v>8.1718510963793989</v>
      </c>
      <c r="G13" s="29">
        <f t="shared" si="1"/>
        <v>-2881.2</v>
      </c>
      <c r="H13" s="30">
        <f t="shared" si="2"/>
        <v>8.1718510963793989</v>
      </c>
    </row>
    <row r="14" spans="1:8" ht="60" x14ac:dyDescent="0.2">
      <c r="A14" s="26" t="s">
        <v>80</v>
      </c>
      <c r="B14" s="31" t="s">
        <v>77</v>
      </c>
      <c r="C14" s="28">
        <v>1357.5</v>
      </c>
      <c r="D14" s="28">
        <v>1357.5</v>
      </c>
      <c r="E14" s="28">
        <v>30.9</v>
      </c>
      <c r="F14" s="29">
        <f t="shared" si="0"/>
        <v>2.2762430939226519</v>
      </c>
      <c r="G14" s="29">
        <f t="shared" si="1"/>
        <v>-1326.6</v>
      </c>
      <c r="H14" s="30">
        <f t="shared" si="2"/>
        <v>2.2762430939226519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134.9</v>
      </c>
      <c r="F16" s="29"/>
      <c r="G16" s="29">
        <f t="shared" si="1"/>
        <v>134.9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5524</v>
      </c>
      <c r="D21" s="28">
        <v>5524</v>
      </c>
      <c r="E21" s="28">
        <v>1402.8</v>
      </c>
      <c r="F21" s="29">
        <f t="shared" si="0"/>
        <v>25.394641564083997</v>
      </c>
      <c r="G21" s="29">
        <f t="shared" si="1"/>
        <v>-4121.2</v>
      </c>
      <c r="H21" s="30">
        <f t="shared" si="2"/>
        <v>25.394641564083997</v>
      </c>
    </row>
    <row r="22" spans="1:8" ht="24" x14ac:dyDescent="0.2">
      <c r="A22" s="11" t="s">
        <v>43</v>
      </c>
      <c r="B22" s="27" t="s">
        <v>91</v>
      </c>
      <c r="C22" s="28">
        <v>80.5</v>
      </c>
      <c r="D22" s="28">
        <v>80.5</v>
      </c>
      <c r="E22" s="28">
        <v>279</v>
      </c>
      <c r="F22" s="29">
        <f t="shared" si="0"/>
        <v>346.58385093167703</v>
      </c>
      <c r="G22" s="29">
        <f t="shared" si="1"/>
        <v>198.5</v>
      </c>
      <c r="H22" s="30">
        <f t="shared" si="2"/>
        <v>346.58385093167703</v>
      </c>
    </row>
    <row r="23" spans="1:8" x14ac:dyDescent="0.2">
      <c r="A23" s="11" t="s">
        <v>64</v>
      </c>
      <c r="B23" s="27" t="s">
        <v>65</v>
      </c>
      <c r="C23" s="28">
        <v>6278.1</v>
      </c>
      <c r="D23" s="28">
        <v>7167.2</v>
      </c>
      <c r="E23" s="28">
        <v>2318</v>
      </c>
      <c r="F23" s="29">
        <f>E23/D23*100</f>
        <v>32.341779216430403</v>
      </c>
      <c r="G23" s="29">
        <f>E23-D23</f>
        <v>-4849.2</v>
      </c>
      <c r="H23" s="30">
        <f>E23/C23*100</f>
        <v>36.921998693872347</v>
      </c>
    </row>
    <row r="24" spans="1:8" ht="24" x14ac:dyDescent="0.2">
      <c r="A24" s="11" t="s">
        <v>44</v>
      </c>
      <c r="B24" s="27" t="s">
        <v>45</v>
      </c>
      <c r="C24" s="28">
        <v>150</v>
      </c>
      <c r="D24" s="28">
        <v>596.6</v>
      </c>
      <c r="E24" s="28">
        <v>716.5</v>
      </c>
      <c r="F24" s="29">
        <f t="shared" si="0"/>
        <v>120.0972175662085</v>
      </c>
      <c r="G24" s="29">
        <f t="shared" si="1"/>
        <v>119.89999999999998</v>
      </c>
      <c r="H24" s="30">
        <f t="shared" si="2"/>
        <v>477.66666666666663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28.7</v>
      </c>
      <c r="D26" s="28">
        <v>28.7</v>
      </c>
      <c r="E26" s="28">
        <v>1.1000000000000001</v>
      </c>
      <c r="F26" s="29">
        <f t="shared" si="0"/>
        <v>3.8327526132404186</v>
      </c>
      <c r="G26" s="29">
        <f t="shared" si="1"/>
        <v>-27.599999999999998</v>
      </c>
      <c r="H26" s="30">
        <f t="shared" si="2"/>
        <v>3.8327526132404186</v>
      </c>
    </row>
    <row r="27" spans="1:8" x14ac:dyDescent="0.2">
      <c r="A27" s="11" t="s">
        <v>48</v>
      </c>
      <c r="B27" s="27" t="s">
        <v>49</v>
      </c>
      <c r="C27" s="28"/>
      <c r="D27" s="28"/>
      <c r="E27" s="28">
        <v>0.5</v>
      </c>
      <c r="F27" s="29" t="e">
        <f t="shared" si="0"/>
        <v>#DIV/0!</v>
      </c>
      <c r="G27" s="29">
        <f t="shared" si="1"/>
        <v>0.5</v>
      </c>
      <c r="H27" s="30" t="e">
        <f t="shared" si="2"/>
        <v>#DIV/0!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182443.50000000003</v>
      </c>
      <c r="D30" s="33">
        <f>SUM(D8:D29)</f>
        <v>183779.20000000004</v>
      </c>
      <c r="E30" s="33">
        <f>SUM(E8:E29)</f>
        <v>59528.9</v>
      </c>
      <c r="F30" s="34">
        <f t="shared" si="0"/>
        <v>32.391532882937781</v>
      </c>
      <c r="G30" s="34">
        <f t="shared" si="1"/>
        <v>-124250.30000000005</v>
      </c>
      <c r="H30" s="35">
        <f t="shared" si="2"/>
        <v>32.628676823235679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333920.59999999998</v>
      </c>
      <c r="D31" s="36">
        <f>D32+D33+D34+D35+D36+D38+D39</f>
        <v>328893.19999999995</v>
      </c>
      <c r="E31" s="36">
        <f>E32+E33+E34+E35+E36+E38+E39+E37</f>
        <v>76662.400000000009</v>
      </c>
      <c r="F31" s="34">
        <f t="shared" si="0"/>
        <v>23.309207973895482</v>
      </c>
      <c r="G31" s="34">
        <f t="shared" si="1"/>
        <v>-252230.79999999993</v>
      </c>
      <c r="H31" s="35">
        <f t="shared" si="2"/>
        <v>22.958272116185707</v>
      </c>
    </row>
    <row r="32" spans="1:8" x14ac:dyDescent="0.2">
      <c r="A32" s="11"/>
      <c r="B32" s="27" t="s">
        <v>10</v>
      </c>
      <c r="C32" s="28">
        <v>952.7</v>
      </c>
      <c r="D32" s="28">
        <v>952.7</v>
      </c>
      <c r="E32" s="28">
        <v>317.60000000000002</v>
      </c>
      <c r="F32" s="29">
        <f t="shared" si="0"/>
        <v>33.336832161225985</v>
      </c>
      <c r="G32" s="29">
        <f t="shared" si="1"/>
        <v>-635.1</v>
      </c>
      <c r="H32" s="30">
        <f t="shared" si="2"/>
        <v>33.336832161225985</v>
      </c>
    </row>
    <row r="33" spans="1:8" x14ac:dyDescent="0.2">
      <c r="A33" s="11"/>
      <c r="B33" s="27" t="s">
        <v>11</v>
      </c>
      <c r="C33" s="28">
        <v>17601</v>
      </c>
      <c r="D33" s="28">
        <v>17601</v>
      </c>
      <c r="E33" s="28">
        <v>3522.7</v>
      </c>
      <c r="F33" s="29">
        <f t="shared" si="0"/>
        <v>20.014203738423952</v>
      </c>
      <c r="G33" s="29">
        <f t="shared" si="1"/>
        <v>-14078.3</v>
      </c>
      <c r="H33" s="30">
        <f t="shared" si="2"/>
        <v>20.014203738423952</v>
      </c>
    </row>
    <row r="34" spans="1:8" x14ac:dyDescent="0.2">
      <c r="A34" s="11"/>
      <c r="B34" s="27" t="s">
        <v>22</v>
      </c>
      <c r="C34" s="28">
        <v>314820.09999999998</v>
      </c>
      <c r="D34" s="28">
        <v>311524.09999999998</v>
      </c>
      <c r="E34" s="28">
        <v>74656.100000000006</v>
      </c>
      <c r="F34" s="29">
        <f t="shared" si="0"/>
        <v>23.964791167039728</v>
      </c>
      <c r="G34" s="29">
        <f t="shared" si="1"/>
        <v>-236867.99999999997</v>
      </c>
      <c r="H34" s="30">
        <f t="shared" si="2"/>
        <v>23.713892473828707</v>
      </c>
    </row>
    <row r="35" spans="1:8" x14ac:dyDescent="0.2">
      <c r="A35" s="11"/>
      <c r="B35" s="27" t="s">
        <v>72</v>
      </c>
      <c r="C35" s="28">
        <v>546.79999999999995</v>
      </c>
      <c r="D35" s="28">
        <v>1275.0999999999999</v>
      </c>
      <c r="E35" s="28">
        <v>622.79999999999995</v>
      </c>
      <c r="F35" s="29">
        <f t="shared" si="0"/>
        <v>48.843227982119046</v>
      </c>
      <c r="G35" s="29">
        <f t="shared" si="1"/>
        <v>-652.29999999999995</v>
      </c>
      <c r="H35" s="30">
        <f t="shared" si="2"/>
        <v>113.899049012436</v>
      </c>
    </row>
    <row r="36" spans="1:8" x14ac:dyDescent="0.2">
      <c r="A36" s="11"/>
      <c r="B36" s="27" t="s">
        <v>59</v>
      </c>
      <c r="C36" s="28"/>
      <c r="D36" s="28"/>
      <c r="E36" s="28">
        <v>2.9</v>
      </c>
      <c r="F36" s="29" t="e">
        <f t="shared" si="0"/>
        <v>#DIV/0!</v>
      </c>
      <c r="G36" s="29">
        <f>E36-D36</f>
        <v>2.9</v>
      </c>
      <c r="H36" s="30" t="e">
        <f t="shared" si="2"/>
        <v>#DIV/0!</v>
      </c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 t="e">
        <f t="shared" si="0"/>
        <v>#DIV/0!</v>
      </c>
      <c r="G37" s="29">
        <f>E37-D37</f>
        <v>0</v>
      </c>
      <c r="H37" s="30" t="e">
        <f t="shared" si="2"/>
        <v>#DIV/0!</v>
      </c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-2459.6999999999998</v>
      </c>
      <c r="E39" s="28">
        <v>-2459.6999999999998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516364.1</v>
      </c>
      <c r="D40" s="33">
        <f>D30+D31</f>
        <v>512672.4</v>
      </c>
      <c r="E40" s="33">
        <f>E30+E31</f>
        <v>136191.30000000002</v>
      </c>
      <c r="F40" s="34">
        <f>E40/D40*100</f>
        <v>26.564975996367274</v>
      </c>
      <c r="G40" s="34">
        <f t="shared" si="1"/>
        <v>-376481.1</v>
      </c>
      <c r="H40" s="35">
        <f t="shared" si="2"/>
        <v>26.375052022400475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48352.1</v>
      </c>
      <c r="D42" s="37">
        <v>65508.1</v>
      </c>
      <c r="E42" s="28">
        <v>15608.9</v>
      </c>
      <c r="F42" s="29">
        <f t="shared" ref="F42:F53" si="3">E42/D42*100</f>
        <v>23.827435080547289</v>
      </c>
      <c r="G42" s="29">
        <f t="shared" ref="G42:G53" si="4">E42-D42</f>
        <v>-49899.199999999997</v>
      </c>
      <c r="H42" s="30">
        <f t="shared" si="2"/>
        <v>32.281741641004217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3100</v>
      </c>
      <c r="E44" s="28">
        <v>0</v>
      </c>
      <c r="F44" s="29">
        <f t="shared" si="3"/>
        <v>0</v>
      </c>
      <c r="G44" s="29">
        <f t="shared" si="4"/>
        <v>-3100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7928.8</v>
      </c>
      <c r="D45" s="37">
        <v>10574.3</v>
      </c>
      <c r="E45" s="28">
        <v>1018.7</v>
      </c>
      <c r="F45" s="29">
        <f>E45/D45*100</f>
        <v>9.6337346207313974</v>
      </c>
      <c r="G45" s="29">
        <f>E45-D45</f>
        <v>-9555.5999999999985</v>
      </c>
      <c r="H45" s="30">
        <f>E45/C45*100</f>
        <v>12.848098072848352</v>
      </c>
    </row>
    <row r="46" spans="1:8" x14ac:dyDescent="0.2">
      <c r="A46" s="9" t="s">
        <v>75</v>
      </c>
      <c r="B46" s="27" t="s">
        <v>76</v>
      </c>
      <c r="C46" s="37">
        <v>1790.5</v>
      </c>
      <c r="D46" s="37">
        <v>1863.8</v>
      </c>
      <c r="E46" s="28">
        <v>299.39999999999998</v>
      </c>
      <c r="F46" s="29"/>
      <c r="G46" s="29">
        <f>E46-D46</f>
        <v>-1564.4</v>
      </c>
      <c r="H46" s="30">
        <f>E46/C46*100</f>
        <v>16.721586149120355</v>
      </c>
    </row>
    <row r="47" spans="1:8" x14ac:dyDescent="0.2">
      <c r="A47" s="9" t="s">
        <v>29</v>
      </c>
      <c r="B47" s="27" t="s">
        <v>6</v>
      </c>
      <c r="C47" s="37">
        <v>357740.9</v>
      </c>
      <c r="D47" s="37">
        <v>377338.3</v>
      </c>
      <c r="E47" s="28">
        <v>75253.399999999994</v>
      </c>
      <c r="F47" s="29"/>
      <c r="G47" s="29">
        <f t="shared" si="4"/>
        <v>-302084.90000000002</v>
      </c>
      <c r="H47" s="30">
        <f t="shared" si="2"/>
        <v>21.035727253998633</v>
      </c>
    </row>
    <row r="48" spans="1:8" x14ac:dyDescent="0.2">
      <c r="A48" s="9" t="s">
        <v>30</v>
      </c>
      <c r="B48" s="27" t="s">
        <v>13</v>
      </c>
      <c r="C48" s="37">
        <v>39020.1</v>
      </c>
      <c r="D48" s="37">
        <v>47435.7</v>
      </c>
      <c r="E48" s="28">
        <v>13826.7</v>
      </c>
      <c r="F48" s="29">
        <f t="shared" si="3"/>
        <v>29.148299698328479</v>
      </c>
      <c r="G48" s="29">
        <f t="shared" si="4"/>
        <v>-33609</v>
      </c>
      <c r="H48" s="30">
        <f t="shared" si="2"/>
        <v>35.434814364904241</v>
      </c>
    </row>
    <row r="49" spans="1:8" x14ac:dyDescent="0.2">
      <c r="A49" s="9" t="s">
        <v>31</v>
      </c>
      <c r="B49" s="27" t="s">
        <v>8</v>
      </c>
      <c r="C49" s="37">
        <v>1562</v>
      </c>
      <c r="D49" s="37">
        <v>1562</v>
      </c>
      <c r="E49" s="28">
        <v>0</v>
      </c>
      <c r="F49" s="29">
        <f t="shared" si="3"/>
        <v>0</v>
      </c>
      <c r="G49" s="29">
        <f t="shared" si="4"/>
        <v>-1562</v>
      </c>
      <c r="H49" s="30">
        <f t="shared" si="2"/>
        <v>0</v>
      </c>
    </row>
    <row r="50" spans="1:8" x14ac:dyDescent="0.2">
      <c r="A50" s="9" t="s">
        <v>32</v>
      </c>
      <c r="B50" s="27" t="s">
        <v>28</v>
      </c>
      <c r="C50" s="28">
        <v>44125</v>
      </c>
      <c r="D50" s="28">
        <v>41050.800000000003</v>
      </c>
      <c r="E50" s="28">
        <v>5758.8</v>
      </c>
      <c r="F50" s="29">
        <f t="shared" si="3"/>
        <v>14.028472039521764</v>
      </c>
      <c r="G50" s="29">
        <f t="shared" si="4"/>
        <v>-35292</v>
      </c>
      <c r="H50" s="30">
        <f t="shared" si="2"/>
        <v>13.051104815864022</v>
      </c>
    </row>
    <row r="51" spans="1:8" x14ac:dyDescent="0.2">
      <c r="A51" s="9" t="s">
        <v>54</v>
      </c>
      <c r="B51" s="27" t="s">
        <v>70</v>
      </c>
      <c r="C51" s="28">
        <v>10469.299999999999</v>
      </c>
      <c r="D51" s="28">
        <v>13572.1</v>
      </c>
      <c r="E51" s="28">
        <v>4048.2</v>
      </c>
      <c r="F51" s="29">
        <f t="shared" si="3"/>
        <v>29.827366435555291</v>
      </c>
      <c r="G51" s="29">
        <f t="shared" si="4"/>
        <v>-9523.9000000000015</v>
      </c>
      <c r="H51" s="30">
        <f t="shared" si="2"/>
        <v>38.667341656080154</v>
      </c>
    </row>
    <row r="52" spans="1:8" x14ac:dyDescent="0.2">
      <c r="A52" s="9" t="s">
        <v>71</v>
      </c>
      <c r="B52" s="27" t="s">
        <v>55</v>
      </c>
      <c r="C52" s="28">
        <v>10977.4</v>
      </c>
      <c r="D52" s="28">
        <v>10977.4</v>
      </c>
      <c r="E52" s="28">
        <v>3659.1</v>
      </c>
      <c r="F52" s="29">
        <f>E52/D52*100</f>
        <v>33.333029679158997</v>
      </c>
      <c r="G52" s="29">
        <f>E52-D52</f>
        <v>-7318.2999999999993</v>
      </c>
      <c r="H52" s="30">
        <f>E52/C52*100</f>
        <v>33.333029679158997</v>
      </c>
    </row>
    <row r="53" spans="1:8" x14ac:dyDescent="0.2">
      <c r="A53" s="10">
        <v>9800</v>
      </c>
      <c r="B53" s="32" t="s">
        <v>42</v>
      </c>
      <c r="C53" s="36">
        <f>SUM(C42:C52)</f>
        <v>521986.10000000003</v>
      </c>
      <c r="D53" s="36">
        <f>SUM(D42:D52)</f>
        <v>572982.5</v>
      </c>
      <c r="E53" s="36">
        <f>SUM(E42:E52)</f>
        <v>119473.2</v>
      </c>
      <c r="F53" s="34">
        <f t="shared" si="3"/>
        <v>20.851108018133189</v>
      </c>
      <c r="G53" s="34">
        <f t="shared" si="4"/>
        <v>-453509.3</v>
      </c>
      <c r="H53" s="35">
        <f t="shared" si="2"/>
        <v>22.888195681839036</v>
      </c>
    </row>
    <row r="54" spans="1:8" x14ac:dyDescent="0.2">
      <c r="A54" s="10">
        <v>7900</v>
      </c>
      <c r="B54" s="32" t="s">
        <v>41</v>
      </c>
      <c r="C54" s="28">
        <f>C40-C53</f>
        <v>-5622.0000000000582</v>
      </c>
      <c r="D54" s="28">
        <f>D40-D53</f>
        <v>-60310.099999999977</v>
      </c>
      <c r="E54" s="28">
        <f>E40-E53</f>
        <v>16718.10000000002</v>
      </c>
      <c r="F54" s="29">
        <f>E54/D54*100</f>
        <v>-27.720232597856786</v>
      </c>
      <c r="G54" s="29">
        <f>E54-D54</f>
        <v>77028.2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2025-04-16T05:45:23Z</cp:lastPrinted>
  <dcterms:created xsi:type="dcterms:W3CDTF">2003-09-26T11:31:27Z</dcterms:created>
  <dcterms:modified xsi:type="dcterms:W3CDTF">2025-04-16T06:14:59Z</dcterms:modified>
</cp:coreProperties>
</file>