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<sst xmlns="http://schemas.openxmlformats.org/spreadsheetml/2006/main" count="99" uniqueCount="99">
  <si>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</si>
  <si>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</si>
  <si>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</si>
  <si>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</si>
  <si>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</si>
  <si>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</si>
  <si>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</si>
  <si>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</si>
  <si>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</si>
  <si>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</si>
  <si>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</si>
  <si>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</si>
  <si>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</si>
  <si>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</si>
  <si>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</si>
  <si>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</si>
  <si>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</si>
  <si>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</si>
  <si>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</si>
  <si>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</si>
  <si>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</si>
  <si>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</si>
  <si>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</si>
  <si>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</si>
  <si>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</si>
  <si>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</si>
  <si>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</si>
  <si>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</si>
  <si>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</si>
  <si>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</si>
  <si>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</si>
  <si>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</si>
  <si>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</si>
  <si>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</si>
  <si>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</si>
  <si>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</si>
  <si>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</si>
  <si>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</si>
  <si>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</si>
  <si>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</si>
  <si>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</si>
  <si>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</si>
  <si>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</si>
  <si>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</si>
  <si>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</si>
  <si>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</si>
  <si>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</si>
  <si>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</si>
  <si>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</si>
  <si>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</si>
  <si>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</si>
  <si>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</si>
  <si>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</si>
  <si>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</si>
  <si>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</si>
  <si>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</si>
  <si>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</si>
  <si>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</si>
  <si>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</si>
  <si>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</si>
  <si>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</si>
  <si>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</si>
  <si>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</si>
  <si>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</si>
  <si>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</si>
  <si>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</si>
  <si>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</si>
  <si>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</si>
  <si>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</si>
  <si>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</si>
  <si>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</si>
  <si>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</si>
  <si>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</si>
  <si>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</si>
  <si>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</si>
  <si>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</si>
  <si>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</si>
  <si>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</si>
  <si>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</si>
  <si>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</si>
  <si>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</si>
  <si>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</si>
  <si>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</si>
  <si>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</si>
  <si>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</si>
  <si>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</si>
  <si>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</si>
  <si>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</si>
  <si>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</si>
  <si>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</si>
  <si>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</si>
  <si>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</si>
  <si>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</si>
  <si>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</si>
  <si>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</si>
  <si>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</si>
  <si>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01.04.2024 год</t>
  </si>
  <si>
    <t>на 01.04.2024года</t>
  </si>
  <si>
    <t>кассовое исполнение на  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</si>
</sst>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5" zoomScaleNormal="100" zoomScaleSheetLayoutView="100" workbookViewId="0">
      <selection activeCell="E43" sqref="E4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170701.5</v>
      </c>
      <c r="E8" s="28">
        <v>33937.5</v>
      </c>
      <c r="F8" s="29">
        <f t="shared" ref="F8:F39" si="0">E8/D8*100</f>
        <v>19.881196123056917</v>
      </c>
      <c r="G8" s="29">
        <f>E8-D8</f>
        <v>-136764</v>
      </c>
      <c r="H8" s="30">
        <f>E8/C8*100</f>
        <v>19.881196123056917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422.3</v>
      </c>
      <c r="E10" s="28">
        <v>1523.9</v>
      </c>
      <c r="F10" s="29">
        <f t="shared" si="0"/>
        <v>360.85721051385275</v>
      </c>
      <c r="G10" s="29">
        <f t="shared" si="1"/>
        <v>1101.6000000000001</v>
      </c>
      <c r="H10" s="30">
        <f t="shared" ref="H10:H53" si="2">E10/C10*100</f>
        <v>360.85721051385275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781.8</v>
      </c>
      <c r="F11" s="29">
        <f t="shared" si="0"/>
        <v>40.884844681518665</v>
      </c>
      <c r="G11" s="29">
        <f>E11-D11</f>
        <v>-1130.4000000000001</v>
      </c>
      <c r="H11" s="30">
        <f>E11/C11*100</f>
        <v>40.884844681518665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1350.6</v>
      </c>
      <c r="F12" s="29">
        <f t="shared" si="0"/>
        <v>25.43119680650749</v>
      </c>
      <c r="G12" s="29">
        <f t="shared" si="1"/>
        <v>-3960.2000000000003</v>
      </c>
      <c r="H12" s="30">
        <f t="shared" si="2"/>
        <v>25.43119680650749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524.70000000000005</v>
      </c>
      <c r="F13" s="29">
        <f t="shared" si="0"/>
        <v>19.416074600355241</v>
      </c>
      <c r="G13" s="29">
        <f t="shared" si="1"/>
        <v>-2177.6999999999998</v>
      </c>
      <c r="H13" s="30">
        <f t="shared" si="2"/>
        <v>19.416074600355241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88.9</v>
      </c>
      <c r="F14" s="29">
        <f t="shared" si="0"/>
        <v>9.8058680785351857</v>
      </c>
      <c r="G14" s="29">
        <f t="shared" si="1"/>
        <v>-817.7</v>
      </c>
      <c r="H14" s="30">
        <f t="shared" si="2"/>
        <v>9.8058680785351857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46.3</v>
      </c>
      <c r="F16" s="29"/>
      <c r="G16" s="29">
        <f t="shared" si="1"/>
        <v>46.3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1072.5</v>
      </c>
      <c r="F21" s="29">
        <f t="shared" si="0"/>
        <v>24.132577291751048</v>
      </c>
      <c r="G21" s="29">
        <f t="shared" si="1"/>
        <v>-3371.7</v>
      </c>
      <c r="H21" s="30">
        <f t="shared" si="2"/>
        <v>24.132577291751048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64.3</v>
      </c>
      <c r="E22" s="28">
        <v>55.5</v>
      </c>
      <c r="F22" s="29">
        <f t="shared" si="0"/>
        <v>86.314152410575431</v>
      </c>
      <c r="G22" s="29">
        <f t="shared" si="1"/>
        <v>-8.7999999999999972</v>
      </c>
      <c r="H22" s="30">
        <f t="shared" si="2"/>
        <v>86.314152410575431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1707.5</v>
      </c>
      <c r="F23" s="29">
        <f>E23/D23*100</f>
        <v>27.103604819124115</v>
      </c>
      <c r="G23" s="29">
        <f>E23-D23</f>
        <v>-4592.3999999999996</v>
      </c>
      <c r="H23" s="30">
        <f>E23/C23*100</f>
        <v>27.157921524342722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229.8</v>
      </c>
      <c r="E24" s="28">
        <v>384</v>
      </c>
      <c r="F24" s="29">
        <f t="shared" si="0"/>
        <v>167.10182767624019</v>
      </c>
      <c r="G24" s="29">
        <f t="shared" si="1"/>
        <v>154.19999999999999</v>
      </c>
      <c r="H24" s="30">
        <f t="shared" si="2"/>
        <v>384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20.5</v>
      </c>
      <c r="E26" s="28">
        <v>3.1</v>
      </c>
      <c r="F26" s="29">
        <f t="shared" si="0"/>
        <v>15.121951219512194</v>
      </c>
      <c r="G26" s="29">
        <f t="shared" si="1"/>
        <v>-17.399999999999999</v>
      </c>
      <c r="H26" s="30">
        <f t="shared" si="2"/>
        <v>15.121951219512194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158.30000000000001</v>
      </c>
      <c r="F27" s="29">
        <f t="shared" si="0"/>
        <v>100</v>
      </c>
      <c r="G27" s="29">
        <f t="shared" si="1"/>
        <v>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193172.79999999996</v>
      </c>
      <c r="E30" s="33">
        <f>SUM(E8:E29)</f>
        <v>41634.800000000003</v>
      </c>
      <c r="F30" s="34">
        <f t="shared" si="0"/>
        <v>21.553137915897068</v>
      </c>
      <c r="G30" s="34">
        <f t="shared" si="1"/>
        <v>-151537.99999999994</v>
      </c>
      <c r="H30" s="35">
        <f t="shared" si="2"/>
        <v>21.569037830310673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324100.59999999998</v>
      </c>
      <c r="E31" s="36">
        <f>E32+E33+E34+E35+E36+E38+E39+E37</f>
        <v>61426.500000000007</v>
      </c>
      <c r="F31" s="34">
        <f t="shared" si="0"/>
        <v>18.952911534258192</v>
      </c>
      <c r="G31" s="34">
        <f t="shared" si="1"/>
        <v>-262674.09999999998</v>
      </c>
      <c r="H31" s="35">
        <f t="shared" si="2"/>
        <v>19.390394152814356</v>
      </c>
    </row>
    <row r="32" spans="1:8" x14ac:dyDescent="0.2">
      <c r="A32" s="11"/>
      <c r="B32" s="27" t="s">
        <v>10</v>
      </c>
      <c r="C32" s="28">
        <v>1240.4000000000001</v>
      </c>
      <c r="D32" s="28">
        <v>1240.4000000000001</v>
      </c>
      <c r="E32" s="28">
        <v>413.5</v>
      </c>
      <c r="F32" s="29">
        <f t="shared" si="0"/>
        <v>33.336020638503705</v>
      </c>
      <c r="G32" s="29">
        <f t="shared" si="1"/>
        <v>-826.90000000000009</v>
      </c>
      <c r="H32" s="30">
        <f t="shared" si="2"/>
        <v>33.336020638503705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5717.7</v>
      </c>
      <c r="F33" s="29">
        <f t="shared" si="0"/>
        <v>18.059867907781815</v>
      </c>
      <c r="G33" s="29">
        <f t="shared" si="1"/>
        <v>-25942</v>
      </c>
      <c r="H33" s="30">
        <f t="shared" si="2"/>
        <v>23.578144329896904</v>
      </c>
    </row>
    <row r="34" spans="1:8" x14ac:dyDescent="0.2">
      <c r="A34" s="11"/>
      <c r="B34" s="27" t="s">
        <v>22</v>
      </c>
      <c r="C34" s="28">
        <v>291297.90000000002</v>
      </c>
      <c r="D34" s="28">
        <v>291297.90000000002</v>
      </c>
      <c r="E34" s="28">
        <v>55696.3</v>
      </c>
      <c r="F34" s="29">
        <f t="shared" si="0"/>
        <v>19.120048582567879</v>
      </c>
      <c r="G34" s="29">
        <f t="shared" si="1"/>
        <v>-235601.60000000003</v>
      </c>
      <c r="H34" s="30">
        <f t="shared" si="2"/>
        <v>19.120048582567879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488.9</v>
      </c>
      <c r="F35" s="29">
        <f t="shared" si="0"/>
        <v>63.38649034098276</v>
      </c>
      <c r="G35" s="29">
        <f t="shared" si="1"/>
        <v>-282.39999999999998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100</v>
      </c>
      <c r="E36" s="28">
        <v>101</v>
      </c>
      <c r="F36" s="29">
        <f t="shared" si="0"/>
        <v>101</v>
      </c>
      <c r="G36" s="29">
        <f>E36-D36</f>
        <v>1</v>
      </c>
      <c r="H36" s="30"/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>
        <v>-22.2</v>
      </c>
      <c r="F37" s="29"/>
      <c r="G37" s="29">
        <f>E37-D37</f>
        <v>-22.2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517273.39999999991</v>
      </c>
      <c r="E40" s="33">
        <f>E30+E31</f>
        <v>103061.30000000002</v>
      </c>
      <c r="F40" s="34">
        <f>E40/D40*100</f>
        <v>19.923951241258496</v>
      </c>
      <c r="G40" s="34">
        <f t="shared" si="1"/>
        <v>-414212.09999999986</v>
      </c>
      <c r="H40" s="35">
        <f t="shared" si="2"/>
        <v>20.215284374621806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57828.5</v>
      </c>
      <c r="E42" s="28">
        <v>15887.7</v>
      </c>
      <c r="F42" s="29">
        <f t="shared" ref="F42:F53" si="3">E42/D42*100</f>
        <v>27.473823460750324</v>
      </c>
      <c r="G42" s="29">
        <f t="shared" ref="G42:G53" si="4">E42-D42</f>
        <v>-41940.800000000003</v>
      </c>
      <c r="H42" s="30">
        <f t="shared" si="2"/>
        <v>29.494145799028352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/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10791.5</v>
      </c>
      <c r="E45" s="28">
        <v>2488.8000000000002</v>
      </c>
      <c r="F45" s="29">
        <f>E45/D45*100</f>
        <v>23.062595561321412</v>
      </c>
      <c r="G45" s="29">
        <f>E45-D45</f>
        <v>-8302.7000000000007</v>
      </c>
      <c r="H45" s="30">
        <f>E45/C45*100</f>
        <v>43.268428372739919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7921.1</v>
      </c>
      <c r="E46" s="28">
        <v>33.4</v>
      </c>
      <c r="F46" s="29">
        <f>E46/D46*100</f>
        <v>0.42165860802161309</v>
      </c>
      <c r="G46" s="29">
        <f>E46-D46</f>
        <v>-7887.7000000000007</v>
      </c>
      <c r="H46" s="30">
        <f>E46/C46*100</f>
        <v>0.97430063300370462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355495.8</v>
      </c>
      <c r="E47" s="28">
        <v>64636.5</v>
      </c>
      <c r="F47" s="29">
        <f t="shared" si="3"/>
        <v>18.182071349366151</v>
      </c>
      <c r="G47" s="29">
        <f t="shared" si="4"/>
        <v>-290859.3</v>
      </c>
      <c r="H47" s="30">
        <f t="shared" si="2"/>
        <v>18.373415548207813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38592.1</v>
      </c>
      <c r="E48" s="28">
        <v>9580.7999999999993</v>
      </c>
      <c r="F48" s="29">
        <f t="shared" si="3"/>
        <v>24.825806317873347</v>
      </c>
      <c r="G48" s="29">
        <f t="shared" si="4"/>
        <v>-29011.3</v>
      </c>
      <c r="H48" s="30">
        <f t="shared" si="2"/>
        <v>25.108760600882661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469.7</v>
      </c>
      <c r="F49" s="29">
        <f t="shared" si="3"/>
        <v>39.61038961038961</v>
      </c>
      <c r="G49" s="29">
        <f t="shared" si="4"/>
        <v>-716.09999999999991</v>
      </c>
      <c r="H49" s="30">
        <f t="shared" si="2"/>
        <v>39.61038961038961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34738.1</v>
      </c>
      <c r="E50" s="28">
        <v>5460.7</v>
      </c>
      <c r="F50" s="29">
        <f t="shared" si="3"/>
        <v>15.719627728632252</v>
      </c>
      <c r="G50" s="29">
        <f t="shared" si="4"/>
        <v>-29277.399999999998</v>
      </c>
      <c r="H50" s="30">
        <f t="shared" si="2"/>
        <v>15.963924985017467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10540.9</v>
      </c>
      <c r="E51" s="28">
        <v>3020.9</v>
      </c>
      <c r="F51" s="29">
        <f t="shared" si="3"/>
        <v>28.65884317278411</v>
      </c>
      <c r="G51" s="29">
        <f t="shared" si="4"/>
        <v>-7520</v>
      </c>
      <c r="H51" s="30">
        <f t="shared" si="2"/>
        <v>28.976902121781833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3661</v>
      </c>
      <c r="F52" s="29">
        <f>E52/D52*100</f>
        <v>33.333333333333329</v>
      </c>
      <c r="G52" s="29">
        <f>E52-D52</f>
        <v>-7322</v>
      </c>
      <c r="H52" s="30">
        <f>E52/C52*100</f>
        <v>33.333333333333329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528096.80000000005</v>
      </c>
      <c r="E53" s="36">
        <f>SUM(E42:E52)</f>
        <v>105239.49999999999</v>
      </c>
      <c r="F53" s="34">
        <f t="shared" si="3"/>
        <v>19.9280700053475</v>
      </c>
      <c r="G53" s="34">
        <f t="shared" si="4"/>
        <v>-422857.30000000005</v>
      </c>
      <c r="H53" s="35">
        <f t="shared" si="2"/>
        <v>20.642534296996164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-2178.199999999968</v>
      </c>
      <c r="F54" s="29">
        <f>E54/D54*100</f>
        <v>20.124914537021084</v>
      </c>
      <c r="G54" s="29">
        <f>E54-D54</f>
        <v>8645.2000000001717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2024-04-15T10:28:46Z</dcterms:modified>
</cp:coreProperties>
</file>