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38" l="1"/>
  <c r="F36" i="38" l="1"/>
  <c r="H11" i="38" l="1"/>
  <c r="G11" i="38"/>
  <c r="F38" i="38"/>
  <c r="F11" i="38"/>
  <c r="E31" i="38" l="1"/>
  <c r="G37" i="38"/>
  <c r="E53" i="38" l="1"/>
  <c r="F26" i="38" l="1"/>
  <c r="F49" i="38" l="1"/>
  <c r="G49" i="38"/>
  <c r="H49" i="38"/>
  <c r="E30" i="38" l="1"/>
  <c r="F35" i="38" l="1"/>
  <c r="G35" i="38"/>
  <c r="D30" i="38" l="1"/>
  <c r="F14" i="38"/>
  <c r="F13" i="38"/>
  <c r="H14" i="38"/>
  <c r="H13" i="38"/>
  <c r="G13" i="38"/>
  <c r="H46" i="38" l="1"/>
  <c r="G46" i="38"/>
  <c r="F46" i="38"/>
  <c r="H12" i="38" l="1"/>
  <c r="F12" i="38"/>
  <c r="H52" i="38" l="1"/>
  <c r="G52" i="38"/>
  <c r="F52" i="38"/>
  <c r="D53" i="38"/>
  <c r="C53" i="38"/>
  <c r="G39" i="38"/>
  <c r="F39" i="38"/>
  <c r="D31" i="38"/>
  <c r="C31" i="38"/>
  <c r="H34" i="38"/>
  <c r="G34" i="38"/>
  <c r="F34" i="38"/>
  <c r="F27" i="38"/>
  <c r="H27" i="38"/>
  <c r="H23" i="38"/>
  <c r="G23" i="38"/>
  <c r="F23" i="38"/>
  <c r="H24" i="38"/>
  <c r="F24" i="38"/>
  <c r="H45" i="38"/>
  <c r="G45" i="38"/>
  <c r="F45" i="38"/>
  <c r="G29" i="38"/>
  <c r="G28" i="38"/>
  <c r="G44" i="38"/>
  <c r="G36" i="38"/>
  <c r="G51" i="38"/>
  <c r="G50" i="38"/>
  <c r="G48" i="38"/>
  <c r="G47" i="38"/>
  <c r="G42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1" i="38"/>
  <c r="H51" i="38"/>
  <c r="F33" i="38"/>
  <c r="H10" i="38"/>
  <c r="H17" i="38"/>
  <c r="H18" i="38"/>
  <c r="H19" i="38"/>
  <c r="H21" i="38"/>
  <c r="H22" i="38"/>
  <c r="H26" i="38"/>
  <c r="C30" i="38"/>
  <c r="H32" i="38"/>
  <c r="H33" i="38"/>
  <c r="H42" i="38"/>
  <c r="H44" i="38"/>
  <c r="H47" i="38"/>
  <c r="H48" i="38"/>
  <c r="H50" i="38"/>
  <c r="H8" i="38"/>
  <c r="F8" i="38"/>
  <c r="F10" i="38"/>
  <c r="F17" i="38"/>
  <c r="F18" i="38"/>
  <c r="F19" i="38"/>
  <c r="F21" i="38"/>
  <c r="F22" i="38"/>
  <c r="F32" i="38"/>
  <c r="F42" i="38"/>
  <c r="F44" i="38"/>
  <c r="F47" i="38"/>
  <c r="F48" i="38"/>
  <c r="F50" i="38"/>
  <c r="H53" i="38" l="1"/>
  <c r="D40" i="38"/>
  <c r="D54" i="38" s="1"/>
  <c r="F53" i="38"/>
  <c r="G31" i="38"/>
  <c r="F30" i="38"/>
  <c r="G53" i="38"/>
  <c r="F31" i="38"/>
  <c r="H31" i="38"/>
  <c r="C40" i="38"/>
  <c r="C54" i="38" s="1"/>
  <c r="G30" i="38"/>
  <c r="E40" i="38"/>
  <c r="E54" i="38" s="1"/>
  <c r="H30" i="38"/>
  <c r="F54" i="38" l="1"/>
  <c r="G54" i="38"/>
  <c r="G40" i="38"/>
  <c r="H40" i="38"/>
  <c r="F40" i="38"/>
</calcChain>
</file>

<file path=xl/sharedStrings.xml><?xml version="1.0" encoding="utf-8"?>
<sst xmlns="http://schemas.openxmlformats.org/spreadsheetml/2006/main" count="99" uniqueCount="99">
  <si>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</si>
  <si>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</si>
  <si>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</si>
  <si>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</si>
  <si>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</si>
  <si>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</si>
  <si>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</si>
  <si>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</si>
  <si>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</si>
  <si>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</si>
  <si>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</si>
  <si>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</si>
  <si>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</si>
  <si>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</si>
  <si>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</si>
  <si>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</si>
  <si>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</si>
  <si>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</si>
  <si>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</si>
  <si>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</si>
  <si>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</si>
  <si>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</si>
  <si>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</si>
  <si>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</si>
  <si>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</si>
  <si>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</si>
  <si>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</si>
  <si>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</si>
  <si>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</si>
  <si>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</si>
  <si>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</si>
  <si>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</si>
  <si>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</si>
  <si>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</si>
  <si>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</si>
  <si>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</si>
  <si>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</si>
  <si>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</si>
  <si>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</si>
  <si>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</si>
  <si>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</si>
  <si>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</si>
  <si>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</si>
  <si>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</si>
  <si>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</si>
  <si>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</si>
  <si>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</si>
  <si>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</si>
  <si>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</si>
  <si>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</si>
  <si>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</si>
  <si>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</si>
  <si>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</si>
  <si>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</si>
  <si>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</si>
  <si>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</si>
  <si>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</si>
  <si>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</si>
  <si>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</si>
  <si>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</si>
  <si>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</si>
  <si>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</si>
  <si>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</si>
  <si>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</si>
  <si>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</si>
  <si>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</si>
  <si>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</si>
  <si>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</si>
  <si>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</si>
  <si>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</si>
  <si>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</si>
  <si>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</si>
  <si>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</si>
  <si>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</si>
  <si>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</si>
  <si>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</si>
  <si>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</si>
  <si>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</si>
  <si>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</si>
  <si>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</si>
  <si>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</si>
  <si>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</si>
  <si>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</si>
  <si>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</si>
  <si>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</si>
  <si>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</si>
  <si>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</si>
  <si>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</si>
  <si>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</si>
  <si>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</si>
  <si>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</si>
  <si>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</si>
  <si>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</si>
  <si>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</si>
  <si>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 xml:space="preserve"> Первоначальный бюджет района 2024 год</t>
  </si>
  <si>
    <t>уточненный бюджет  2024год</t>
  </si>
  <si>
    <t>по исполнению бюджета муниципального района "Курчатовский район" на 01.04.2024 год</t>
  </si>
  <si>
    <t>на 01.04.2024года</t>
  </si>
  <si>
    <t>кассовое исполнение на  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</si>
</sst>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topLeftCell="A35" zoomScaleNormal="100" zoomScaleSheetLayoutView="100" workbookViewId="0">
      <selection activeCell="E43" sqref="E43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5" t="s">
        <v>83</v>
      </c>
      <c r="B1" s="45"/>
      <c r="C1" s="45"/>
      <c r="D1" s="45"/>
      <c r="E1" s="45"/>
      <c r="F1" s="45"/>
      <c r="G1" s="22"/>
    </row>
    <row r="2" spans="1:8" s="4" customFormat="1" ht="24" customHeight="1" x14ac:dyDescent="0.2">
      <c r="A2" s="42" t="s">
        <v>96</v>
      </c>
      <c r="B2" s="42"/>
      <c r="C2" s="42"/>
      <c r="D2" s="42"/>
      <c r="E2" s="42"/>
      <c r="F2" s="42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6" t="s">
        <v>14</v>
      </c>
      <c r="B4" s="46" t="s">
        <v>1</v>
      </c>
      <c r="C4" s="46" t="s">
        <v>94</v>
      </c>
      <c r="D4" s="47" t="s">
        <v>97</v>
      </c>
      <c r="E4" s="48"/>
      <c r="F4" s="49"/>
      <c r="G4" s="18"/>
      <c r="H4" s="43" t="s">
        <v>58</v>
      </c>
    </row>
    <row r="5" spans="1:8" ht="71.25" customHeight="1" x14ac:dyDescent="0.2">
      <c r="A5" s="46"/>
      <c r="B5" s="46"/>
      <c r="C5" s="46"/>
      <c r="D5" s="13" t="s">
        <v>95</v>
      </c>
      <c r="E5" s="14" t="s">
        <v>98</v>
      </c>
      <c r="F5" s="15" t="s">
        <v>56</v>
      </c>
      <c r="G5" s="15" t="s">
        <v>57</v>
      </c>
      <c r="H5" s="43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4" t="s">
        <v>19</v>
      </c>
      <c r="C7" s="44"/>
      <c r="D7" s="44"/>
      <c r="E7" s="44"/>
      <c r="F7" s="44"/>
      <c r="G7" s="21"/>
      <c r="H7" s="16"/>
    </row>
    <row r="8" spans="1:8" x14ac:dyDescent="0.2">
      <c r="A8" s="11" t="s">
        <v>15</v>
      </c>
      <c r="B8" s="27" t="s">
        <v>33</v>
      </c>
      <c r="C8" s="28">
        <v>170701.5</v>
      </c>
      <c r="D8" s="28">
        <v>170701.5</v>
      </c>
      <c r="E8" s="28">
        <v>33937.5</v>
      </c>
      <c r="F8" s="29">
        <f t="shared" ref="F8:F39" si="0">E8/D8*100</f>
        <v>19.881196123056917</v>
      </c>
      <c r="G8" s="29">
        <f>E8-D8</f>
        <v>-136764</v>
      </c>
      <c r="H8" s="30">
        <f>E8/C8*100</f>
        <v>19.881196123056917</v>
      </c>
    </row>
    <row r="9" spans="1:8" ht="24" x14ac:dyDescent="0.2">
      <c r="A9" s="11" t="s">
        <v>90</v>
      </c>
      <c r="B9" s="27" t="s">
        <v>2</v>
      </c>
      <c r="C9" s="28">
        <v>0</v>
      </c>
      <c r="D9" s="28">
        <v>0</v>
      </c>
      <c r="E9" s="28">
        <v>0.2</v>
      </c>
      <c r="F9" s="29"/>
      <c r="G9" s="29">
        <f t="shared" ref="G9:G40" si="1">E9-D9</f>
        <v>0.2</v>
      </c>
      <c r="H9" s="30"/>
    </row>
    <row r="10" spans="1:8" x14ac:dyDescent="0.2">
      <c r="A10" s="11" t="s">
        <v>35</v>
      </c>
      <c r="B10" s="27" t="s">
        <v>34</v>
      </c>
      <c r="C10" s="28">
        <v>422.3</v>
      </c>
      <c r="D10" s="28">
        <v>422.3</v>
      </c>
      <c r="E10" s="28">
        <v>1523.9</v>
      </c>
      <c r="F10" s="29">
        <f t="shared" si="0"/>
        <v>360.85721051385275</v>
      </c>
      <c r="G10" s="29">
        <f t="shared" si="1"/>
        <v>1101.6000000000001</v>
      </c>
      <c r="H10" s="30">
        <f t="shared" ref="H10:H53" si="2">E10/C10*100</f>
        <v>360.85721051385275</v>
      </c>
    </row>
    <row r="11" spans="1:8" ht="36" x14ac:dyDescent="0.2">
      <c r="A11" s="11" t="s">
        <v>86</v>
      </c>
      <c r="B11" s="27" t="s">
        <v>87</v>
      </c>
      <c r="C11" s="28">
        <v>1912.2</v>
      </c>
      <c r="D11" s="28">
        <v>1912.2</v>
      </c>
      <c r="E11" s="28">
        <v>781.8</v>
      </c>
      <c r="F11" s="29">
        <f t="shared" si="0"/>
        <v>40.884844681518665</v>
      </c>
      <c r="G11" s="29">
        <f>E11-D11</f>
        <v>-1130.4000000000001</v>
      </c>
      <c r="H11" s="30">
        <f>E11/C11*100</f>
        <v>40.884844681518665</v>
      </c>
    </row>
    <row r="12" spans="1:8" x14ac:dyDescent="0.2">
      <c r="A12" s="11" t="s">
        <v>73</v>
      </c>
      <c r="B12" s="27" t="s">
        <v>74</v>
      </c>
      <c r="C12" s="28">
        <v>5310.8</v>
      </c>
      <c r="D12" s="28">
        <v>5310.8</v>
      </c>
      <c r="E12" s="28">
        <v>1350.6</v>
      </c>
      <c r="F12" s="29">
        <f t="shared" si="0"/>
        <v>25.43119680650749</v>
      </c>
      <c r="G12" s="29">
        <f t="shared" si="1"/>
        <v>-3960.2000000000003</v>
      </c>
      <c r="H12" s="30">
        <f t="shared" si="2"/>
        <v>25.43119680650749</v>
      </c>
    </row>
    <row r="13" spans="1:8" ht="48" x14ac:dyDescent="0.2">
      <c r="A13" s="26" t="s">
        <v>79</v>
      </c>
      <c r="B13" s="31" t="s">
        <v>78</v>
      </c>
      <c r="C13" s="28">
        <v>2702.4</v>
      </c>
      <c r="D13" s="28">
        <v>2702.4</v>
      </c>
      <c r="E13" s="28">
        <v>524.70000000000005</v>
      </c>
      <c r="F13" s="29">
        <f t="shared" si="0"/>
        <v>19.416074600355241</v>
      </c>
      <c r="G13" s="29">
        <f t="shared" si="1"/>
        <v>-2177.6999999999998</v>
      </c>
      <c r="H13" s="30">
        <f t="shared" si="2"/>
        <v>19.416074600355241</v>
      </c>
    </row>
    <row r="14" spans="1:8" ht="60" x14ac:dyDescent="0.2">
      <c r="A14" s="26" t="s">
        <v>80</v>
      </c>
      <c r="B14" s="31" t="s">
        <v>77</v>
      </c>
      <c r="C14" s="28">
        <v>906.6</v>
      </c>
      <c r="D14" s="28">
        <v>906.6</v>
      </c>
      <c r="E14" s="28">
        <v>88.9</v>
      </c>
      <c r="F14" s="29">
        <f t="shared" si="0"/>
        <v>9.8058680785351857</v>
      </c>
      <c r="G14" s="29">
        <f t="shared" si="1"/>
        <v>-817.7</v>
      </c>
      <c r="H14" s="30">
        <f t="shared" si="2"/>
        <v>9.8058680785351857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46.3</v>
      </c>
      <c r="F16" s="29"/>
      <c r="G16" s="29">
        <f t="shared" si="1"/>
        <v>46.3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4444.2</v>
      </c>
      <c r="D21" s="28">
        <v>4444.2</v>
      </c>
      <c r="E21" s="28">
        <v>1072.5</v>
      </c>
      <c r="F21" s="29">
        <f t="shared" si="0"/>
        <v>24.132577291751048</v>
      </c>
      <c r="G21" s="29">
        <f t="shared" si="1"/>
        <v>-3371.7</v>
      </c>
      <c r="H21" s="30">
        <f t="shared" si="2"/>
        <v>24.132577291751048</v>
      </c>
    </row>
    <row r="22" spans="1:8" ht="24" x14ac:dyDescent="0.2">
      <c r="A22" s="11" t="s">
        <v>43</v>
      </c>
      <c r="B22" s="27" t="s">
        <v>91</v>
      </c>
      <c r="C22" s="28">
        <v>64.3</v>
      </c>
      <c r="D22" s="28">
        <v>64.3</v>
      </c>
      <c r="E22" s="28">
        <v>55.5</v>
      </c>
      <c r="F22" s="29">
        <f t="shared" si="0"/>
        <v>86.314152410575431</v>
      </c>
      <c r="G22" s="29">
        <f t="shared" si="1"/>
        <v>-8.7999999999999972</v>
      </c>
      <c r="H22" s="30">
        <f t="shared" si="2"/>
        <v>86.314152410575431</v>
      </c>
    </row>
    <row r="23" spans="1:8" x14ac:dyDescent="0.2">
      <c r="A23" s="11" t="s">
        <v>64</v>
      </c>
      <c r="B23" s="27" t="s">
        <v>65</v>
      </c>
      <c r="C23" s="28">
        <v>6287.3</v>
      </c>
      <c r="D23" s="28">
        <v>6299.9</v>
      </c>
      <c r="E23" s="28">
        <v>1707.5</v>
      </c>
      <c r="F23" s="29">
        <f>E23/D23*100</f>
        <v>27.103604819124115</v>
      </c>
      <c r="G23" s="29">
        <f>E23-D23</f>
        <v>-4592.3999999999996</v>
      </c>
      <c r="H23" s="30">
        <f>E23/C23*100</f>
        <v>27.157921524342722</v>
      </c>
    </row>
    <row r="24" spans="1:8" ht="24" x14ac:dyDescent="0.2">
      <c r="A24" s="11" t="s">
        <v>44</v>
      </c>
      <c r="B24" s="27" t="s">
        <v>45</v>
      </c>
      <c r="C24" s="28">
        <v>100</v>
      </c>
      <c r="D24" s="28">
        <v>229.8</v>
      </c>
      <c r="E24" s="28">
        <v>384</v>
      </c>
      <c r="F24" s="29">
        <f t="shared" si="0"/>
        <v>167.10182767624019</v>
      </c>
      <c r="G24" s="29">
        <f t="shared" si="1"/>
        <v>154.19999999999999</v>
      </c>
      <c r="H24" s="30">
        <f t="shared" si="2"/>
        <v>384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20.5</v>
      </c>
      <c r="D26" s="28">
        <v>20.5</v>
      </c>
      <c r="E26" s="28">
        <v>3.1</v>
      </c>
      <c r="F26" s="29">
        <f t="shared" si="0"/>
        <v>15.121951219512194</v>
      </c>
      <c r="G26" s="29">
        <f t="shared" si="1"/>
        <v>-17.399999999999999</v>
      </c>
      <c r="H26" s="30">
        <f t="shared" si="2"/>
        <v>15.121951219512194</v>
      </c>
    </row>
    <row r="27" spans="1:8" x14ac:dyDescent="0.2">
      <c r="A27" s="11" t="s">
        <v>48</v>
      </c>
      <c r="B27" s="27" t="s">
        <v>49</v>
      </c>
      <c r="C27" s="28">
        <v>158.30000000000001</v>
      </c>
      <c r="D27" s="28">
        <v>158.30000000000001</v>
      </c>
      <c r="E27" s="28">
        <v>158.30000000000001</v>
      </c>
      <c r="F27" s="29">
        <f t="shared" si="0"/>
        <v>100</v>
      </c>
      <c r="G27" s="29">
        <f t="shared" si="1"/>
        <v>0</v>
      </c>
      <c r="H27" s="30">
        <f t="shared" si="2"/>
        <v>100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193030.39999999997</v>
      </c>
      <c r="D30" s="33">
        <f>SUM(D8:D29)</f>
        <v>193172.79999999996</v>
      </c>
      <c r="E30" s="33">
        <f>SUM(E8:E29)</f>
        <v>41634.800000000003</v>
      </c>
      <c r="F30" s="34">
        <f t="shared" si="0"/>
        <v>21.553137915897068</v>
      </c>
      <c r="G30" s="34">
        <f t="shared" si="1"/>
        <v>-151537.99999999994</v>
      </c>
      <c r="H30" s="35">
        <f t="shared" si="2"/>
        <v>21.569037830310673</v>
      </c>
    </row>
    <row r="31" spans="1:8" s="25" customFormat="1" x14ac:dyDescent="0.2">
      <c r="A31" s="12" t="s">
        <v>21</v>
      </c>
      <c r="B31" s="32" t="s">
        <v>9</v>
      </c>
      <c r="C31" s="36">
        <f>C32+C33+C34+C35+C36+C38+C39</f>
        <v>316788.30000000005</v>
      </c>
      <c r="D31" s="36">
        <f>D32+D33+D34+D35+D36+D38+D39</f>
        <v>324100.59999999998</v>
      </c>
      <c r="E31" s="36">
        <f>E32+E33+E34+E35+E36+E38+E39+E37</f>
        <v>61426.500000000007</v>
      </c>
      <c r="F31" s="34">
        <f t="shared" si="0"/>
        <v>18.952911534258192</v>
      </c>
      <c r="G31" s="34">
        <f t="shared" si="1"/>
        <v>-262674.09999999998</v>
      </c>
      <c r="H31" s="35">
        <f t="shared" si="2"/>
        <v>19.390394152814356</v>
      </c>
    </row>
    <row r="32" spans="1:8" x14ac:dyDescent="0.2">
      <c r="A32" s="11"/>
      <c r="B32" s="27" t="s">
        <v>10</v>
      </c>
      <c r="C32" s="28">
        <v>1240.4000000000001</v>
      </c>
      <c r="D32" s="28">
        <v>1240.4000000000001</v>
      </c>
      <c r="E32" s="28">
        <v>413.5</v>
      </c>
      <c r="F32" s="29">
        <f t="shared" si="0"/>
        <v>33.336020638503705</v>
      </c>
      <c r="G32" s="29">
        <f t="shared" si="1"/>
        <v>-826.90000000000009</v>
      </c>
      <c r="H32" s="30">
        <f t="shared" si="2"/>
        <v>33.336020638503705</v>
      </c>
    </row>
    <row r="33" spans="1:8" x14ac:dyDescent="0.2">
      <c r="A33" s="11"/>
      <c r="B33" s="27" t="s">
        <v>11</v>
      </c>
      <c r="C33" s="28">
        <v>24250</v>
      </c>
      <c r="D33" s="28">
        <v>31659.7</v>
      </c>
      <c r="E33" s="28">
        <v>5717.7</v>
      </c>
      <c r="F33" s="29">
        <f t="shared" si="0"/>
        <v>18.059867907781815</v>
      </c>
      <c r="G33" s="29">
        <f t="shared" si="1"/>
        <v>-25942</v>
      </c>
      <c r="H33" s="30">
        <f t="shared" si="2"/>
        <v>23.578144329896904</v>
      </c>
    </row>
    <row r="34" spans="1:8" x14ac:dyDescent="0.2">
      <c r="A34" s="11"/>
      <c r="B34" s="27" t="s">
        <v>22</v>
      </c>
      <c r="C34" s="28">
        <v>291297.90000000002</v>
      </c>
      <c r="D34" s="28">
        <v>291297.90000000002</v>
      </c>
      <c r="E34" s="28">
        <v>55696.3</v>
      </c>
      <c r="F34" s="29">
        <f t="shared" si="0"/>
        <v>19.120048582567879</v>
      </c>
      <c r="G34" s="29">
        <f t="shared" si="1"/>
        <v>-235601.60000000003</v>
      </c>
      <c r="H34" s="30">
        <f t="shared" si="2"/>
        <v>19.120048582567879</v>
      </c>
    </row>
    <row r="35" spans="1:8" x14ac:dyDescent="0.2">
      <c r="A35" s="11"/>
      <c r="B35" s="27" t="s">
        <v>72</v>
      </c>
      <c r="C35" s="28"/>
      <c r="D35" s="28">
        <v>771.3</v>
      </c>
      <c r="E35" s="28">
        <v>488.9</v>
      </c>
      <c r="F35" s="29">
        <f t="shared" si="0"/>
        <v>63.38649034098276</v>
      </c>
      <c r="G35" s="29">
        <f t="shared" si="1"/>
        <v>-282.39999999999998</v>
      </c>
      <c r="H35" s="30" t="e">
        <f t="shared" si="2"/>
        <v>#DIV/0!</v>
      </c>
    </row>
    <row r="36" spans="1:8" x14ac:dyDescent="0.2">
      <c r="A36" s="11"/>
      <c r="B36" s="27" t="s">
        <v>59</v>
      </c>
      <c r="C36" s="28"/>
      <c r="D36" s="28">
        <v>100</v>
      </c>
      <c r="E36" s="28">
        <v>101</v>
      </c>
      <c r="F36" s="29">
        <f t="shared" si="0"/>
        <v>101</v>
      </c>
      <c r="G36" s="29">
        <f>E36-D36</f>
        <v>1</v>
      </c>
      <c r="H36" s="30"/>
    </row>
    <row r="37" spans="1:8" ht="120.75" customHeight="1" x14ac:dyDescent="0.2">
      <c r="A37" s="11" t="s">
        <v>93</v>
      </c>
      <c r="B37" s="38" t="s">
        <v>92</v>
      </c>
      <c r="C37" s="28"/>
      <c r="D37" s="28"/>
      <c r="E37" s="28">
        <v>-22.2</v>
      </c>
      <c r="F37" s="29"/>
      <c r="G37" s="29">
        <f>E37-D37</f>
        <v>-22.2</v>
      </c>
      <c r="H37" s="30"/>
    </row>
    <row r="38" spans="1:8" ht="24" x14ac:dyDescent="0.2">
      <c r="A38" s="11" t="s">
        <v>66</v>
      </c>
      <c r="B38" s="27" t="s">
        <v>67</v>
      </c>
      <c r="C38" s="28"/>
      <c r="D38" s="28"/>
      <c r="E38" s="28"/>
      <c r="F38" s="29" t="e">
        <f t="shared" si="0"/>
        <v>#DIV/0!</v>
      </c>
      <c r="G38" s="29"/>
      <c r="H38" s="30"/>
    </row>
    <row r="39" spans="1:8" ht="24" x14ac:dyDescent="0.2">
      <c r="A39" s="11" t="s">
        <v>68</v>
      </c>
      <c r="B39" s="27" t="s">
        <v>69</v>
      </c>
      <c r="C39" s="28"/>
      <c r="D39" s="28">
        <v>-968.7</v>
      </c>
      <c r="E39" s="28">
        <v>-968.7</v>
      </c>
      <c r="F39" s="29">
        <f t="shared" si="0"/>
        <v>100</v>
      </c>
      <c r="G39" s="29">
        <f>E39-D39</f>
        <v>0</v>
      </c>
      <c r="H39" s="30"/>
    </row>
    <row r="40" spans="1:8" x14ac:dyDescent="0.2">
      <c r="A40" s="12" t="s">
        <v>23</v>
      </c>
      <c r="B40" s="32" t="s">
        <v>4</v>
      </c>
      <c r="C40" s="33">
        <f>C30+C31</f>
        <v>509818.7</v>
      </c>
      <c r="D40" s="33">
        <f>D30+D31</f>
        <v>517273.39999999991</v>
      </c>
      <c r="E40" s="33">
        <f>E30+E31</f>
        <v>103061.30000000002</v>
      </c>
      <c r="F40" s="34">
        <f>E40/D40*100</f>
        <v>19.923951241258496</v>
      </c>
      <c r="G40" s="34">
        <f t="shared" si="1"/>
        <v>-414212.09999999986</v>
      </c>
      <c r="H40" s="35">
        <f t="shared" si="2"/>
        <v>20.215284374621806</v>
      </c>
    </row>
    <row r="41" spans="1:8" x14ac:dyDescent="0.2">
      <c r="A41" s="11"/>
      <c r="B41" s="50" t="s">
        <v>24</v>
      </c>
      <c r="C41" s="51"/>
      <c r="D41" s="51"/>
      <c r="E41" s="51"/>
      <c r="F41" s="51"/>
      <c r="G41" s="51"/>
      <c r="H41" s="52"/>
    </row>
    <row r="42" spans="1:8" x14ac:dyDescent="0.2">
      <c r="A42" s="9" t="s">
        <v>5</v>
      </c>
      <c r="B42" s="27" t="s">
        <v>27</v>
      </c>
      <c r="C42" s="37">
        <v>53867.3</v>
      </c>
      <c r="D42" s="37">
        <v>57828.5</v>
      </c>
      <c r="E42" s="28">
        <v>15887.7</v>
      </c>
      <c r="F42" s="29">
        <f t="shared" ref="F42:F53" si="3">E42/D42*100</f>
        <v>27.473823460750324</v>
      </c>
      <c r="G42" s="29">
        <f t="shared" ref="G42:G53" si="4">E42-D42</f>
        <v>-41940.800000000003</v>
      </c>
      <c r="H42" s="30">
        <f t="shared" si="2"/>
        <v>29.494145799028352</v>
      </c>
    </row>
    <row r="43" spans="1:8" x14ac:dyDescent="0.2">
      <c r="A43" s="9" t="s">
        <v>50</v>
      </c>
      <c r="B43" s="27" t="s">
        <v>51</v>
      </c>
      <c r="C43" s="37"/>
      <c r="D43" s="37"/>
      <c r="E43" s="28"/>
      <c r="F43" s="29"/>
      <c r="G43" s="29"/>
      <c r="H43" s="30"/>
    </row>
    <row r="44" spans="1:8" ht="24" x14ac:dyDescent="0.2">
      <c r="A44" s="9" t="s">
        <v>25</v>
      </c>
      <c r="B44" s="27" t="s">
        <v>26</v>
      </c>
      <c r="C44" s="37">
        <v>20</v>
      </c>
      <c r="D44" s="37">
        <v>20</v>
      </c>
      <c r="E44" s="28"/>
      <c r="F44" s="29">
        <f t="shared" si="3"/>
        <v>0</v>
      </c>
      <c r="G44" s="29">
        <f t="shared" si="4"/>
        <v>-20</v>
      </c>
      <c r="H44" s="30">
        <f t="shared" si="2"/>
        <v>0</v>
      </c>
    </row>
    <row r="45" spans="1:8" x14ac:dyDescent="0.2">
      <c r="A45" s="9" t="s">
        <v>52</v>
      </c>
      <c r="B45" s="27" t="s">
        <v>53</v>
      </c>
      <c r="C45" s="37">
        <v>5752</v>
      </c>
      <c r="D45" s="37">
        <v>10791.5</v>
      </c>
      <c r="E45" s="28">
        <v>2488.8000000000002</v>
      </c>
      <c r="F45" s="29">
        <f>E45/D45*100</f>
        <v>23.062595561321412</v>
      </c>
      <c r="G45" s="29">
        <f>E45-D45</f>
        <v>-8302.7000000000007</v>
      </c>
      <c r="H45" s="30">
        <f>E45/C45*100</f>
        <v>43.268428372739919</v>
      </c>
    </row>
    <row r="46" spans="1:8" x14ac:dyDescent="0.2">
      <c r="A46" s="9" t="s">
        <v>75</v>
      </c>
      <c r="B46" s="27" t="s">
        <v>76</v>
      </c>
      <c r="C46" s="37">
        <v>3428.1</v>
      </c>
      <c r="D46" s="37">
        <v>7921.1</v>
      </c>
      <c r="E46" s="28">
        <v>33.4</v>
      </c>
      <c r="F46" s="29">
        <f>E46/D46*100</f>
        <v>0.42165860802161309</v>
      </c>
      <c r="G46" s="29">
        <f>E46-D46</f>
        <v>-7887.7000000000007</v>
      </c>
      <c r="H46" s="30">
        <f>E46/C46*100</f>
        <v>0.97430063300370462</v>
      </c>
    </row>
    <row r="47" spans="1:8" x14ac:dyDescent="0.2">
      <c r="A47" s="9" t="s">
        <v>29</v>
      </c>
      <c r="B47" s="27" t="s">
        <v>6</v>
      </c>
      <c r="C47" s="37">
        <v>351793.6</v>
      </c>
      <c r="D47" s="37">
        <v>355495.8</v>
      </c>
      <c r="E47" s="28">
        <v>64636.5</v>
      </c>
      <c r="F47" s="29">
        <f t="shared" si="3"/>
        <v>18.182071349366151</v>
      </c>
      <c r="G47" s="29">
        <f t="shared" si="4"/>
        <v>-290859.3</v>
      </c>
      <c r="H47" s="30">
        <f t="shared" si="2"/>
        <v>18.373415548207813</v>
      </c>
    </row>
    <row r="48" spans="1:8" x14ac:dyDescent="0.2">
      <c r="A48" s="9" t="s">
        <v>30</v>
      </c>
      <c r="B48" s="27" t="s">
        <v>13</v>
      </c>
      <c r="C48" s="37">
        <v>38157.199999999997</v>
      </c>
      <c r="D48" s="37">
        <v>38592.1</v>
      </c>
      <c r="E48" s="28">
        <v>9580.7999999999993</v>
      </c>
      <c r="F48" s="29">
        <f t="shared" si="3"/>
        <v>24.825806317873347</v>
      </c>
      <c r="G48" s="29">
        <f t="shared" si="4"/>
        <v>-29011.3</v>
      </c>
      <c r="H48" s="30">
        <f t="shared" si="2"/>
        <v>25.108760600882661</v>
      </c>
    </row>
    <row r="49" spans="1:8" x14ac:dyDescent="0.2">
      <c r="A49" s="9" t="s">
        <v>31</v>
      </c>
      <c r="B49" s="27" t="s">
        <v>8</v>
      </c>
      <c r="C49" s="37">
        <v>1185.8</v>
      </c>
      <c r="D49" s="37">
        <v>1185.8</v>
      </c>
      <c r="E49" s="28">
        <v>469.7</v>
      </c>
      <c r="F49" s="29">
        <f t="shared" si="3"/>
        <v>39.61038961038961</v>
      </c>
      <c r="G49" s="29">
        <f t="shared" si="4"/>
        <v>-716.09999999999991</v>
      </c>
      <c r="H49" s="30">
        <f t="shared" si="2"/>
        <v>39.61038961038961</v>
      </c>
    </row>
    <row r="50" spans="1:8" x14ac:dyDescent="0.2">
      <c r="A50" s="9" t="s">
        <v>32</v>
      </c>
      <c r="B50" s="27" t="s">
        <v>28</v>
      </c>
      <c r="C50" s="28">
        <v>34206.5</v>
      </c>
      <c r="D50" s="28">
        <v>34738.1</v>
      </c>
      <c r="E50" s="28">
        <v>5460.7</v>
      </c>
      <c r="F50" s="29">
        <f t="shared" si="3"/>
        <v>15.719627728632252</v>
      </c>
      <c r="G50" s="29">
        <f t="shared" si="4"/>
        <v>-29277.399999999998</v>
      </c>
      <c r="H50" s="30">
        <f t="shared" si="2"/>
        <v>15.963924985017467</v>
      </c>
    </row>
    <row r="51" spans="1:8" x14ac:dyDescent="0.2">
      <c r="A51" s="9" t="s">
        <v>54</v>
      </c>
      <c r="B51" s="27" t="s">
        <v>70</v>
      </c>
      <c r="C51" s="28">
        <v>10425.200000000001</v>
      </c>
      <c r="D51" s="28">
        <v>10540.9</v>
      </c>
      <c r="E51" s="28">
        <v>3020.9</v>
      </c>
      <c r="F51" s="29">
        <f t="shared" si="3"/>
        <v>28.65884317278411</v>
      </c>
      <c r="G51" s="29">
        <f t="shared" si="4"/>
        <v>-7520</v>
      </c>
      <c r="H51" s="30">
        <f t="shared" si="2"/>
        <v>28.976902121781833</v>
      </c>
    </row>
    <row r="52" spans="1:8" x14ac:dyDescent="0.2">
      <c r="A52" s="9" t="s">
        <v>71</v>
      </c>
      <c r="B52" s="27" t="s">
        <v>55</v>
      </c>
      <c r="C52" s="28">
        <v>10983</v>
      </c>
      <c r="D52" s="28">
        <v>10983</v>
      </c>
      <c r="E52" s="28">
        <v>3661</v>
      </c>
      <c r="F52" s="29">
        <f>E52/D52*100</f>
        <v>33.333333333333329</v>
      </c>
      <c r="G52" s="29">
        <f>E52-D52</f>
        <v>-7322</v>
      </c>
      <c r="H52" s="30">
        <f>E52/C52*100</f>
        <v>33.333333333333329</v>
      </c>
    </row>
    <row r="53" spans="1:8" x14ac:dyDescent="0.2">
      <c r="A53" s="10">
        <v>9800</v>
      </c>
      <c r="B53" s="32" t="s">
        <v>42</v>
      </c>
      <c r="C53" s="36">
        <f>SUM(C42:C52)</f>
        <v>509818.7</v>
      </c>
      <c r="D53" s="36">
        <f>SUM(D42:D52)</f>
        <v>528096.80000000005</v>
      </c>
      <c r="E53" s="36">
        <f>SUM(E42:E52)</f>
        <v>105239.49999999999</v>
      </c>
      <c r="F53" s="34">
        <f t="shared" si="3"/>
        <v>19.9280700053475</v>
      </c>
      <c r="G53" s="34">
        <f t="shared" si="4"/>
        <v>-422857.30000000005</v>
      </c>
      <c r="H53" s="35">
        <f t="shared" si="2"/>
        <v>20.642534296996164</v>
      </c>
    </row>
    <row r="54" spans="1:8" x14ac:dyDescent="0.2">
      <c r="A54" s="10">
        <v>7900</v>
      </c>
      <c r="B54" s="32" t="s">
        <v>41</v>
      </c>
      <c r="C54" s="28">
        <f>C40-C53</f>
        <v>0</v>
      </c>
      <c r="D54" s="28">
        <f>D40-D53</f>
        <v>-10823.40000000014</v>
      </c>
      <c r="E54" s="28">
        <f>E40-E53</f>
        <v>-2178.199999999968</v>
      </c>
      <c r="F54" s="29">
        <f>E54/D54*100</f>
        <v>20.124914537021084</v>
      </c>
      <c r="G54" s="29">
        <f>E54-D54</f>
        <v>8645.2000000001717</v>
      </c>
      <c r="H54" s="30"/>
    </row>
    <row r="55" spans="1:8" x14ac:dyDescent="0.2">
      <c r="A55" s="17"/>
      <c r="B55" s="39"/>
      <c r="C55" s="40"/>
      <c r="D55" s="40"/>
      <c r="E55" s="40"/>
      <c r="F55" s="40"/>
      <c r="G55" s="40"/>
      <c r="H55" s="41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</sheetData>
  <mergeCells count="10">
    <mergeCell ref="B55:H55"/>
    <mergeCell ref="A2:F2"/>
    <mergeCell ref="H4:H5"/>
    <mergeCell ref="B7:F7"/>
    <mergeCell ref="A1:F1"/>
    <mergeCell ref="A4:A5"/>
    <mergeCell ref="B4:B5"/>
    <mergeCell ref="C4:C5"/>
    <mergeCell ref="D4:F4"/>
    <mergeCell ref="B41:H4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2023-11-11T10:11:42Z</cp:lastPrinted>
  <dcterms:created xsi:type="dcterms:W3CDTF">2003-09-26T11:31:27Z</dcterms:created>
  <dcterms:modified xsi:type="dcterms:W3CDTF">2024-04-15T10:28:46Z</dcterms:modified>
</cp:coreProperties>
</file>