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F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7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<sst xmlns="http://schemas.openxmlformats.org/spreadsheetml/2006/main" count="99" uniqueCount="99">
  <si>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</si>
  <si>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</si>
  <si>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</si>
  <si>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</si>
  <si>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</si>
  <si>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</si>
  <si>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</si>
  <si>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</si>
  <si>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</si>
  <si>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</si>
  <si>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</si>
  <si>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</si>
  <si>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</si>
  <si>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</si>
  <si>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</si>
  <si>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</si>
  <si>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</si>
  <si>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</si>
  <si>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</si>
  <si>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</si>
  <si>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</si>
  <si>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</si>
  <si>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</si>
  <si>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</si>
  <si>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</si>
  <si>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</si>
  <si>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</si>
  <si>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</si>
  <si>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</si>
  <si>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</si>
  <si>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</si>
  <si>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</si>
  <si>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</si>
  <si>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</si>
  <si>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</si>
  <si>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</si>
  <si>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</si>
  <si>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</si>
  <si>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</si>
  <si>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</si>
  <si>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</si>
  <si>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</si>
  <si>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</si>
  <si>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</si>
  <si>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</si>
  <si>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</si>
  <si>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</si>
  <si>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</si>
  <si>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</si>
  <si>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</si>
  <si>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</si>
  <si>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</si>
  <si>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</si>
  <si>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</si>
  <si>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</si>
  <si>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</si>
  <si>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</si>
  <si>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</si>
  <si>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</si>
  <si>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</si>
  <si>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</si>
  <si>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</si>
  <si>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</si>
  <si>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</si>
  <si>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</si>
  <si>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</si>
  <si>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</si>
  <si>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</si>
  <si>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</si>
  <si>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</si>
  <si>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</si>
  <si>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</si>
  <si>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</si>
  <si>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</si>
  <si>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</si>
  <si>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</si>
  <si>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</si>
  <si>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</si>
  <si>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</si>
  <si>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</si>
  <si>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</si>
  <si>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</si>
  <si>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</si>
  <si>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</si>
  <si>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</si>
  <si>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</si>
  <si>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</si>
  <si>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</si>
  <si>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</si>
  <si>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</si>
  <si>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</si>
  <si>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</si>
  <si>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</si>
  <si>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</si>
  <si>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</si>
  <si>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</si>
  <si>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01.07.2024 год</t>
  </si>
  <si>
    <t>на 01.07.2024года</t>
  </si>
  <si>
    <t>кассовое исполнение на  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</si>
</sst>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35" zoomScaleNormal="100" zoomScaleSheetLayoutView="100" workbookViewId="0">
      <selection activeCell="F51" sqref="F51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170701.5</v>
      </c>
      <c r="E8" s="28">
        <v>82338.899999999994</v>
      </c>
      <c r="F8" s="29">
        <f t="shared" ref="F8:F39" si="0">E8/D8*100</f>
        <v>48.235604256553103</v>
      </c>
      <c r="G8" s="29">
        <f>E8-D8</f>
        <v>-88362.6</v>
      </c>
      <c r="H8" s="30">
        <f>E8/C8*100</f>
        <v>48.235604256553103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422.3</v>
      </c>
      <c r="E10" s="28">
        <v>1524.8</v>
      </c>
      <c r="F10" s="29">
        <f t="shared" si="0"/>
        <v>361.07032914989344</v>
      </c>
      <c r="G10" s="29">
        <f t="shared" si="1"/>
        <v>1102.5</v>
      </c>
      <c r="H10" s="30">
        <f t="shared" ref="H10:H53" si="2">E10/C10*100</f>
        <v>361.07032914989344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1466.5</v>
      </c>
      <c r="F11" s="29">
        <f t="shared" si="0"/>
        <v>76.691768643447332</v>
      </c>
      <c r="G11" s="29">
        <f>E11-D11</f>
        <v>-445.70000000000005</v>
      </c>
      <c r="H11" s="30">
        <f>E11/C11*100</f>
        <v>76.691768643447332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2555.1999999999998</v>
      </c>
      <c r="F12" s="29">
        <f t="shared" si="0"/>
        <v>48.113278602093843</v>
      </c>
      <c r="G12" s="29">
        <f t="shared" si="1"/>
        <v>-2755.6000000000004</v>
      </c>
      <c r="H12" s="30">
        <f t="shared" si="2"/>
        <v>48.113278602093843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2266.9</v>
      </c>
      <c r="F13" s="29">
        <f t="shared" si="0"/>
        <v>83.884695085849614</v>
      </c>
      <c r="G13" s="29">
        <f t="shared" si="1"/>
        <v>-435.5</v>
      </c>
      <c r="H13" s="30">
        <f t="shared" si="2"/>
        <v>83.884695085849614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513</v>
      </c>
      <c r="F14" s="29">
        <f t="shared" si="0"/>
        <v>56.585043017868962</v>
      </c>
      <c r="G14" s="29">
        <f t="shared" si="1"/>
        <v>-393.6</v>
      </c>
      <c r="H14" s="30">
        <f t="shared" si="2"/>
        <v>56.585043017868962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116.9</v>
      </c>
      <c r="F16" s="29"/>
      <c r="G16" s="29">
        <f t="shared" si="1"/>
        <v>116.9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2552.6</v>
      </c>
      <c r="F21" s="29">
        <f t="shared" si="0"/>
        <v>57.436659016245898</v>
      </c>
      <c r="G21" s="29">
        <f t="shared" si="1"/>
        <v>-1891.6</v>
      </c>
      <c r="H21" s="30">
        <f t="shared" si="2"/>
        <v>57.436659016245898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64.3</v>
      </c>
      <c r="E22" s="28">
        <v>65.400000000000006</v>
      </c>
      <c r="F22" s="29">
        <f t="shared" si="0"/>
        <v>101.71073094867809</v>
      </c>
      <c r="G22" s="29">
        <f t="shared" si="1"/>
        <v>1.1000000000000085</v>
      </c>
      <c r="H22" s="30">
        <f t="shared" si="2"/>
        <v>101.71073094867809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3308.4</v>
      </c>
      <c r="F23" s="29">
        <f>E23/D23*100</f>
        <v>52.515119287607746</v>
      </c>
      <c r="G23" s="29">
        <f>E23-D23</f>
        <v>-2991.4999999999995</v>
      </c>
      <c r="H23" s="30">
        <f>E23/C23*100</f>
        <v>52.620361681484894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229.8</v>
      </c>
      <c r="E24" s="28">
        <v>1431.8</v>
      </c>
      <c r="F24" s="29">
        <f t="shared" si="0"/>
        <v>623.06353350739766</v>
      </c>
      <c r="G24" s="29">
        <f t="shared" si="1"/>
        <v>1202</v>
      </c>
      <c r="H24" s="30">
        <f t="shared" si="2"/>
        <v>1431.8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20.5</v>
      </c>
      <c r="E26" s="28">
        <v>73.599999999999994</v>
      </c>
      <c r="F26" s="29">
        <f t="shared" si="0"/>
        <v>359.02439024390242</v>
      </c>
      <c r="G26" s="29">
        <f t="shared" si="1"/>
        <v>53.099999999999994</v>
      </c>
      <c r="H26" s="30">
        <f t="shared" si="2"/>
        <v>359.02439024390242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208.3</v>
      </c>
      <c r="F27" s="29">
        <f t="shared" si="0"/>
        <v>131.58559696778269</v>
      </c>
      <c r="G27" s="29">
        <f t="shared" si="1"/>
        <v>50</v>
      </c>
      <c r="H27" s="30">
        <f t="shared" si="2"/>
        <v>131.58559696778269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193172.79999999996</v>
      </c>
      <c r="E30" s="33">
        <f>SUM(E8:E29)</f>
        <v>98422.499999999985</v>
      </c>
      <c r="F30" s="34">
        <f t="shared" si="0"/>
        <v>50.950496136101975</v>
      </c>
      <c r="G30" s="34">
        <f t="shared" si="1"/>
        <v>-94750.299999999974</v>
      </c>
      <c r="H30" s="35">
        <f t="shared" si="2"/>
        <v>50.9880827061437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324100.59999999998</v>
      </c>
      <c r="E31" s="36">
        <f>E32+E33+E34+E35+E36+E38+E39+E37</f>
        <v>195720.7</v>
      </c>
      <c r="F31" s="34">
        <f t="shared" si="0"/>
        <v>60.38887308446823</v>
      </c>
      <c r="G31" s="34">
        <f t="shared" si="1"/>
        <v>-128379.89999999997</v>
      </c>
      <c r="H31" s="35">
        <f t="shared" si="2"/>
        <v>61.78280574124738</v>
      </c>
    </row>
    <row r="32" spans="1:8" x14ac:dyDescent="0.2">
      <c r="A32" s="11"/>
      <c r="B32" s="27" t="s">
        <v>10</v>
      </c>
      <c r="C32" s="28">
        <v>1240.4000000000001</v>
      </c>
      <c r="D32" s="28">
        <v>1240.4000000000001</v>
      </c>
      <c r="E32" s="28">
        <v>2594.8000000000002</v>
      </c>
      <c r="F32" s="29">
        <f t="shared" si="0"/>
        <v>209.19058368268301</v>
      </c>
      <c r="G32" s="29">
        <f t="shared" si="1"/>
        <v>1354.4</v>
      </c>
      <c r="H32" s="30">
        <f t="shared" si="2"/>
        <v>209.19058368268301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14427.4</v>
      </c>
      <c r="F33" s="29">
        <f t="shared" si="0"/>
        <v>45.570235978230997</v>
      </c>
      <c r="G33" s="29">
        <f t="shared" si="1"/>
        <v>-17232.300000000003</v>
      </c>
      <c r="H33" s="30">
        <f t="shared" si="2"/>
        <v>59.494432989690715</v>
      </c>
    </row>
    <row r="34" spans="1:8" x14ac:dyDescent="0.2">
      <c r="A34" s="11"/>
      <c r="B34" s="27" t="s">
        <v>22</v>
      </c>
      <c r="C34" s="28">
        <v>291297.90000000002</v>
      </c>
      <c r="D34" s="28">
        <v>291297.90000000002</v>
      </c>
      <c r="E34" s="28">
        <v>178461</v>
      </c>
      <c r="F34" s="29">
        <f t="shared" si="0"/>
        <v>61.264087382710272</v>
      </c>
      <c r="G34" s="29">
        <f t="shared" si="1"/>
        <v>-112836.90000000002</v>
      </c>
      <c r="H34" s="30">
        <f t="shared" si="2"/>
        <v>61.264087382710272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743.7</v>
      </c>
      <c r="F35" s="29">
        <f t="shared" si="0"/>
        <v>96.421625826526665</v>
      </c>
      <c r="G35" s="29">
        <f t="shared" si="1"/>
        <v>-27.599999999999909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100</v>
      </c>
      <c r="E36" s="28">
        <v>462.5</v>
      </c>
      <c r="F36" s="29">
        <f t="shared" si="0"/>
        <v>462.5</v>
      </c>
      <c r="G36" s="29">
        <f>E36-D36</f>
        <v>362.5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/>
      <c r="G37" s="29">
        <f>E37-D37</f>
        <v>0</v>
      </c>
      <c r="H37" s="30"/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517273.39999999991</v>
      </c>
      <c r="E40" s="33">
        <f>E30+E31</f>
        <v>294143.2</v>
      </c>
      <c r="F40" s="34">
        <f>E40/D40*100</f>
        <v>56.864165062421549</v>
      </c>
      <c r="G40" s="34">
        <f t="shared" si="1"/>
        <v>-223130.1999999999</v>
      </c>
      <c r="H40" s="35">
        <f t="shared" si="2"/>
        <v>57.695647491941749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57828.5</v>
      </c>
      <c r="E42" s="28">
        <v>32771.9</v>
      </c>
      <c r="F42" s="29">
        <f t="shared" ref="F42:F53" si="3">E42/D42*100</f>
        <v>56.670845690273829</v>
      </c>
      <c r="G42" s="29">
        <f t="shared" ref="G42:G53" si="4">E42-D42</f>
        <v>-25056.6</v>
      </c>
      <c r="H42" s="30">
        <f t="shared" si="2"/>
        <v>60.838207966614256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10791.5</v>
      </c>
      <c r="E45" s="28">
        <v>4028.7</v>
      </c>
      <c r="F45" s="29">
        <f>E45/D45*100</f>
        <v>37.332159570031969</v>
      </c>
      <c r="G45" s="29">
        <f>E45-D45</f>
        <v>-6762.8</v>
      </c>
      <c r="H45" s="30">
        <f>E45/C45*100</f>
        <v>70.039986091794162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7921.1</v>
      </c>
      <c r="E46" s="28">
        <v>1402.6</v>
      </c>
      <c r="F46" s="29">
        <f>E46/D46*100</f>
        <v>17.707136635063307</v>
      </c>
      <c r="G46" s="29">
        <f>E46-D46</f>
        <v>-6518.5</v>
      </c>
      <c r="H46" s="30">
        <f>E46/C46*100</f>
        <v>40.914792450628632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355495.8</v>
      </c>
      <c r="E47" s="28">
        <v>190179</v>
      </c>
      <c r="F47" s="29">
        <f t="shared" si="3"/>
        <v>53.496834561758533</v>
      </c>
      <c r="G47" s="29">
        <f t="shared" si="4"/>
        <v>-165316.79999999999</v>
      </c>
      <c r="H47" s="30">
        <f t="shared" si="2"/>
        <v>54.059823714814605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38592.1</v>
      </c>
      <c r="E48" s="28">
        <v>19699.5</v>
      </c>
      <c r="F48" s="29">
        <f t="shared" si="3"/>
        <v>51.045421213149844</v>
      </c>
      <c r="G48" s="29">
        <f t="shared" si="4"/>
        <v>-18892.599999999999</v>
      </c>
      <c r="H48" s="30">
        <f t="shared" si="2"/>
        <v>51.627215833446904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34738.1</v>
      </c>
      <c r="E50" s="28">
        <v>11167.3</v>
      </c>
      <c r="F50" s="29">
        <f t="shared" si="3"/>
        <v>32.147123763245546</v>
      </c>
      <c r="G50" s="29">
        <f t="shared" si="4"/>
        <v>-23570.799999999999</v>
      </c>
      <c r="H50" s="30">
        <f t="shared" si="2"/>
        <v>32.646719190797072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10540.9</v>
      </c>
      <c r="E51" s="28">
        <v>6851.4</v>
      </c>
      <c r="F51" s="29">
        <f t="shared" si="3"/>
        <v>64.998244931647193</v>
      </c>
      <c r="G51" s="29">
        <f t="shared" si="4"/>
        <v>-3689.5</v>
      </c>
      <c r="H51" s="30">
        <f t="shared" si="2"/>
        <v>65.719602501630661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6406.8</v>
      </c>
      <c r="F52" s="29">
        <f>E52/D52*100</f>
        <v>58.333788582354551</v>
      </c>
      <c r="G52" s="29">
        <f>E52-D52</f>
        <v>-4576.2</v>
      </c>
      <c r="H52" s="30">
        <f>E52/C52*100</f>
        <v>58.333788582354551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528096.80000000005</v>
      </c>
      <c r="E53" s="36">
        <f>SUM(E42:E52)</f>
        <v>273693</v>
      </c>
      <c r="F53" s="34">
        <f t="shared" si="3"/>
        <v>51.826293967318108</v>
      </c>
      <c r="G53" s="34">
        <f t="shared" si="4"/>
        <v>-254403.80000000005</v>
      </c>
      <c r="H53" s="35">
        <f t="shared" si="2"/>
        <v>53.6843783878465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20450.200000000012</v>
      </c>
      <c r="F54" s="29">
        <f>E54/D54*100</f>
        <v>-188.94432433431035</v>
      </c>
      <c r="G54" s="29">
        <f>E54-D54</f>
        <v>31273.600000000151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2023-11-11T10:11:42Z</cp:lastPrinted>
  <dcterms:created xsi:type="dcterms:W3CDTF">2003-09-26T11:31:27Z</dcterms:created>
  <dcterms:modified xsi:type="dcterms:W3CDTF">2024-07-12T08:37:05Z</dcterms:modified>
</cp:coreProperties>
</file>