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6" i="38" l="1"/>
  <c r="H35" i="38"/>
  <c r="H37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<sst xmlns="http://schemas.openxmlformats.org/spreadsheetml/2006/main" count="99" uniqueCount="99">
  <si>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</si>
  <si>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</si>
  <si>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</si>
  <si>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</si>
  <si>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</si>
  <si>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</si>
  <si>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</si>
  <si>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</si>
  <si>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</si>
  <si>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</si>
  <si>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</si>
  <si>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</si>
  <si>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</si>
  <si>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</si>
  <si>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</si>
  <si>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</si>
  <si>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</si>
  <si>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</si>
  <si>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</si>
  <si>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</si>
  <si>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</si>
  <si>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</si>
  <si>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</si>
  <si>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</si>
  <si>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</si>
  <si>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</si>
  <si>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</si>
  <si>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</si>
  <si>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</si>
  <si>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</si>
  <si>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</si>
  <si>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</si>
  <si>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</si>
  <si>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</si>
  <si>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</si>
  <si>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</si>
  <si>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</si>
  <si>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</si>
  <si>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</si>
  <si>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</si>
  <si>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</si>
  <si>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</si>
  <si>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</si>
  <si>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</si>
  <si>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</si>
  <si>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</si>
  <si>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</si>
  <si>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</si>
  <si>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</si>
  <si>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</si>
  <si>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</si>
  <si>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</si>
  <si>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</si>
  <si>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</si>
  <si>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</si>
  <si>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</si>
  <si>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</si>
  <si>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</si>
  <si>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</si>
  <si>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</si>
  <si>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</si>
  <si>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</si>
  <si>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</si>
  <si>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</si>
  <si>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</si>
  <si>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</si>
  <si>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</si>
  <si>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</si>
  <si>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</si>
  <si>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</si>
  <si>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</si>
  <si>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</si>
  <si>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</si>
  <si>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</si>
  <si>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</si>
  <si>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</si>
  <si>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</si>
  <si>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</si>
  <si>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</si>
  <si>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</si>
  <si>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</si>
  <si>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</si>
  <si>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</si>
  <si>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</si>
  <si>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</si>
  <si>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</si>
  <si>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</si>
  <si>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</si>
  <si>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</si>
  <si>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</si>
  <si>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</si>
  <si>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</si>
  <si>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</si>
  <si>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</si>
  <si>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</si>
  <si>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</si>
  <si>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01.01.2025 год</t>
  </si>
  <si>
    <t>на 01.01.2025года</t>
  </si>
  <si>
    <t>кассовое исполнение на  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</si>
</sst>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8" zoomScaleNormal="100" zoomScaleSheetLayoutView="100" workbookViewId="0">
      <selection activeCell="H36" sqref="H36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>
        <v>195178.5</v>
      </c>
      <c r="E8" s="28">
        <v>220755.6</v>
      </c>
      <c r="F8" s="29">
        <f t="shared" ref="F8:F39" si="0">E8/D8*100</f>
        <v>113.10446591197289</v>
      </c>
      <c r="G8" s="29">
        <f>E8-D8</f>
        <v>25577.100000000006</v>
      </c>
      <c r="H8" s="30">
        <f>E8/C8*100</f>
        <v>129.32258943243028</v>
      </c>
    </row>
    <row r="9" spans="1:8" ht="24" x14ac:dyDescent="0.2">
      <c r="A9" s="11" t="s">
        <v>90</v>
      </c>
      <c r="B9" s="27" t="s">
        <v>2</v>
      </c>
      <c r="C9" s="28">
        <v>0</v>
      </c>
      <c r="D9" s="28">
        <v>2.4</v>
      </c>
      <c r="E9" s="28">
        <v>2.4</v>
      </c>
      <c r="F9" s="29"/>
      <c r="G9" s="29">
        <f t="shared" ref="G9:G40" si="1">E9-D9</f>
        <v>0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>
        <v>1533.4</v>
      </c>
      <c r="E10" s="28">
        <v>1533.4</v>
      </c>
      <c r="F10" s="29">
        <f t="shared" si="0"/>
        <v>100</v>
      </c>
      <c r="G10" s="29">
        <f t="shared" si="1"/>
        <v>0</v>
      </c>
      <c r="H10" s="30">
        <f t="shared" ref="H10:H53" si="2">E10/C10*100</f>
        <v>363.10679611650488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>
        <v>1792.5</v>
      </c>
      <c r="E11" s="28">
        <v>1777.2</v>
      </c>
      <c r="F11" s="29">
        <f t="shared" si="0"/>
        <v>99.146443514644361</v>
      </c>
      <c r="G11" s="29">
        <f>E11-D11</f>
        <v>-15.299999999999955</v>
      </c>
      <c r="H11" s="30">
        <f>E11/C11*100</f>
        <v>92.940069030436149</v>
      </c>
    </row>
    <row r="12" spans="1:8" x14ac:dyDescent="0.2">
      <c r="A12" s="11" t="s">
        <v>73</v>
      </c>
      <c r="B12" s="27" t="s">
        <v>74</v>
      </c>
      <c r="C12" s="28">
        <v>5310.8</v>
      </c>
      <c r="D12" s="28">
        <v>5310.8</v>
      </c>
      <c r="E12" s="28">
        <v>5696.8</v>
      </c>
      <c r="F12" s="29">
        <f t="shared" si="0"/>
        <v>107.26820817955864</v>
      </c>
      <c r="G12" s="29">
        <f t="shared" si="1"/>
        <v>386</v>
      </c>
      <c r="H12" s="30">
        <f t="shared" si="2"/>
        <v>107.26820817955864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>
        <v>3489.6</v>
      </c>
      <c r="E13" s="28">
        <v>3478.4</v>
      </c>
      <c r="F13" s="29">
        <f t="shared" si="0"/>
        <v>99.679046309032557</v>
      </c>
      <c r="G13" s="29">
        <f t="shared" si="1"/>
        <v>-11.199999999999818</v>
      </c>
      <c r="H13" s="30">
        <f t="shared" si="2"/>
        <v>128.71521610420368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>
        <v>1009.4</v>
      </c>
      <c r="E14" s="28">
        <v>1010</v>
      </c>
      <c r="F14" s="29">
        <f t="shared" si="0"/>
        <v>100.05944125222905</v>
      </c>
      <c r="G14" s="29">
        <f t="shared" si="1"/>
        <v>0.60000000000002274</v>
      </c>
      <c r="H14" s="30">
        <f t="shared" si="2"/>
        <v>111.4052503860578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>
        <v>213.9</v>
      </c>
      <c r="E16" s="28">
        <v>257.5</v>
      </c>
      <c r="F16" s="29"/>
      <c r="G16" s="29">
        <f t="shared" si="1"/>
        <v>43.599999999999994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>
        <v>6009.1</v>
      </c>
      <c r="E21" s="28">
        <v>6264.3</v>
      </c>
      <c r="F21" s="29">
        <f t="shared" si="0"/>
        <v>104.24689221347623</v>
      </c>
      <c r="G21" s="29">
        <f t="shared" si="1"/>
        <v>255.19999999999982</v>
      </c>
      <c r="H21" s="30">
        <f t="shared" si="2"/>
        <v>140.95450249763738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>
        <v>73.3</v>
      </c>
      <c r="E22" s="28">
        <v>73.3</v>
      </c>
      <c r="F22" s="29">
        <f t="shared" si="0"/>
        <v>100</v>
      </c>
      <c r="G22" s="29">
        <f t="shared" si="1"/>
        <v>0</v>
      </c>
      <c r="H22" s="30">
        <f t="shared" si="2"/>
        <v>113.99688958009331</v>
      </c>
    </row>
    <row r="23" spans="1:8" x14ac:dyDescent="0.2">
      <c r="A23" s="11" t="s">
        <v>64</v>
      </c>
      <c r="B23" s="27" t="s">
        <v>65</v>
      </c>
      <c r="C23" s="28">
        <v>6287.3</v>
      </c>
      <c r="D23" s="28">
        <v>4901.1000000000004</v>
      </c>
      <c r="E23" s="28">
        <v>4870.8999999999996</v>
      </c>
      <c r="F23" s="29">
        <f>E23/D23*100</f>
        <v>99.383811797351598</v>
      </c>
      <c r="G23" s="29">
        <f>E23-D23</f>
        <v>-30.200000000000728</v>
      </c>
      <c r="H23" s="30">
        <f>E23/C23*100</f>
        <v>77.472046824551072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>
        <v>3941.8</v>
      </c>
      <c r="E24" s="28">
        <v>4613.3</v>
      </c>
      <c r="F24" s="29">
        <f t="shared" si="0"/>
        <v>117.03536455426456</v>
      </c>
      <c r="G24" s="29">
        <f t="shared" si="1"/>
        <v>671.5</v>
      </c>
      <c r="H24" s="30">
        <f t="shared" si="2"/>
        <v>4613.3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>
        <v>108.8</v>
      </c>
      <c r="E26" s="28">
        <v>108.5</v>
      </c>
      <c r="F26" s="29">
        <f t="shared" si="0"/>
        <v>99.724264705882362</v>
      </c>
      <c r="G26" s="29">
        <f t="shared" si="1"/>
        <v>-0.29999999999999716</v>
      </c>
      <c r="H26" s="30">
        <f t="shared" si="2"/>
        <v>529.26829268292681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>
        <v>158.30000000000001</v>
      </c>
      <c r="E27" s="28">
        <v>238.1</v>
      </c>
      <c r="F27" s="29">
        <f t="shared" si="0"/>
        <v>150.41061276058116</v>
      </c>
      <c r="G27" s="29">
        <f t="shared" si="1"/>
        <v>79.799999999999983</v>
      </c>
      <c r="H27" s="30">
        <f t="shared" si="2"/>
        <v>150.41061276058116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223722.89999999994</v>
      </c>
      <c r="E30" s="33">
        <f>SUM(E8:E29)</f>
        <v>250679.69999999995</v>
      </c>
      <c r="F30" s="34">
        <f t="shared" si="0"/>
        <v>112.04919120930401</v>
      </c>
      <c r="G30" s="34">
        <f t="shared" si="1"/>
        <v>26956.800000000017</v>
      </c>
      <c r="H30" s="35">
        <f t="shared" si="2"/>
        <v>129.86539943967375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342899.79999999993</v>
      </c>
      <c r="E31" s="36">
        <f>E32+E33+E34+E35+E36+E38+E39+E37</f>
        <v>347901.00000000006</v>
      </c>
      <c r="F31" s="34">
        <f t="shared" si="0"/>
        <v>101.4585018713922</v>
      </c>
      <c r="G31" s="34">
        <f t="shared" si="1"/>
        <v>5001.2000000001281</v>
      </c>
      <c r="H31" s="35">
        <f t="shared" si="2"/>
        <v>109.82129074842726</v>
      </c>
    </row>
    <row r="32" spans="1:8" x14ac:dyDescent="0.2">
      <c r="A32" s="11"/>
      <c r="B32" s="27" t="s">
        <v>10</v>
      </c>
      <c r="C32" s="28">
        <v>1240.4000000000001</v>
      </c>
      <c r="D32" s="28">
        <v>10084.5</v>
      </c>
      <c r="E32" s="28">
        <v>10084.5</v>
      </c>
      <c r="F32" s="29">
        <f t="shared" si="0"/>
        <v>100</v>
      </c>
      <c r="G32" s="29">
        <f t="shared" si="1"/>
        <v>0</v>
      </c>
      <c r="H32" s="30">
        <f t="shared" si="2"/>
        <v>813.00386971944522</v>
      </c>
    </row>
    <row r="33" spans="1:8" x14ac:dyDescent="0.2">
      <c r="A33" s="11"/>
      <c r="B33" s="27" t="s">
        <v>11</v>
      </c>
      <c r="C33" s="28">
        <v>24250</v>
      </c>
      <c r="D33" s="28">
        <v>24162.6</v>
      </c>
      <c r="E33" s="28">
        <v>23761.7</v>
      </c>
      <c r="F33" s="29">
        <f t="shared" si="0"/>
        <v>98.340824249046051</v>
      </c>
      <c r="G33" s="29">
        <f t="shared" si="1"/>
        <v>-400.89999999999782</v>
      </c>
      <c r="H33" s="30">
        <f t="shared" si="2"/>
        <v>97.986391752577319</v>
      </c>
    </row>
    <row r="34" spans="1:8" x14ac:dyDescent="0.2">
      <c r="A34" s="11"/>
      <c r="B34" s="27" t="s">
        <v>22</v>
      </c>
      <c r="C34" s="28">
        <v>291297.90000000002</v>
      </c>
      <c r="D34" s="28">
        <v>307121.5</v>
      </c>
      <c r="E34" s="28">
        <v>307169.2</v>
      </c>
      <c r="F34" s="29">
        <f t="shared" si="0"/>
        <v>100.01553131252616</v>
      </c>
      <c r="G34" s="29">
        <f t="shared" si="1"/>
        <v>47.700000000011642</v>
      </c>
      <c r="H34" s="30">
        <f t="shared" si="2"/>
        <v>105.44847731480385</v>
      </c>
    </row>
    <row r="35" spans="1:8" x14ac:dyDescent="0.2">
      <c r="A35" s="11"/>
      <c r="B35" s="27" t="s">
        <v>72</v>
      </c>
      <c r="C35" s="28"/>
      <c r="D35" s="28">
        <v>1766.6</v>
      </c>
      <c r="E35" s="28">
        <v>6864.4</v>
      </c>
      <c r="F35" s="29">
        <f t="shared" si="0"/>
        <v>388.56560624929244</v>
      </c>
      <c r="G35" s="29">
        <f t="shared" si="1"/>
        <v>5097.7999999999993</v>
      </c>
      <c r="H35" s="30" t="e">
        <f t="shared" si="2"/>
        <v>#DIV/0!</v>
      </c>
    </row>
    <row r="36" spans="1:8" x14ac:dyDescent="0.2">
      <c r="A36" s="11"/>
      <c r="B36" s="27" t="s">
        <v>59</v>
      </c>
      <c r="C36" s="28"/>
      <c r="D36" s="28">
        <v>733.3</v>
      </c>
      <c r="E36" s="28">
        <v>989.9</v>
      </c>
      <c r="F36" s="29">
        <f t="shared" si="0"/>
        <v>134.99249965907543</v>
      </c>
      <c r="G36" s="29">
        <f>E36-D36</f>
        <v>256.60000000000002</v>
      </c>
      <c r="H36" s="30" t="e">
        <f t="shared" si="2"/>
        <v>#DIV/0!</v>
      </c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 t="e">
        <f t="shared" si="2"/>
        <v>#DIV/0!</v>
      </c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-968.7</v>
      </c>
      <c r="E39" s="28">
        <v>-968.7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566622.69999999984</v>
      </c>
      <c r="E40" s="33">
        <f>E30+E31</f>
        <v>598580.69999999995</v>
      </c>
      <c r="F40" s="34">
        <f>E40/D40*100</f>
        <v>105.64008466303947</v>
      </c>
      <c r="G40" s="34">
        <f t="shared" si="1"/>
        <v>31958.000000000116</v>
      </c>
      <c r="H40" s="35">
        <f t="shared" si="2"/>
        <v>117.41050298861143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>
        <v>90983.4</v>
      </c>
      <c r="E42" s="28">
        <v>72462.399999999994</v>
      </c>
      <c r="F42" s="29">
        <f t="shared" ref="F42:F53" si="3">E42/D42*100</f>
        <v>79.643539370918219</v>
      </c>
      <c r="G42" s="29">
        <f t="shared" ref="G42:G53" si="4">E42-D42</f>
        <v>-18521</v>
      </c>
      <c r="H42" s="30">
        <f t="shared" si="2"/>
        <v>134.52020056694874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57.3</v>
      </c>
      <c r="E44" s="28">
        <v>5169</v>
      </c>
      <c r="F44" s="29">
        <f t="shared" si="3"/>
        <v>9020.9424083769627</v>
      </c>
      <c r="G44" s="29">
        <f t="shared" si="4"/>
        <v>5111.7</v>
      </c>
      <c r="H44" s="30">
        <f t="shared" si="2"/>
        <v>25845</v>
      </c>
    </row>
    <row r="45" spans="1:8" x14ac:dyDescent="0.2">
      <c r="A45" s="9" t="s">
        <v>52</v>
      </c>
      <c r="B45" s="27" t="s">
        <v>53</v>
      </c>
      <c r="C45" s="37">
        <v>5752</v>
      </c>
      <c r="D45" s="37">
        <v>10767.4</v>
      </c>
      <c r="E45" s="28">
        <v>8510</v>
      </c>
      <c r="F45" s="29">
        <f>E45/D45*100</f>
        <v>79.034864498393304</v>
      </c>
      <c r="G45" s="29">
        <f>E45-D45</f>
        <v>-2257.3999999999996</v>
      </c>
      <c r="H45" s="30">
        <f>E45/C45*100</f>
        <v>147.94853963838665</v>
      </c>
    </row>
    <row r="46" spans="1:8" x14ac:dyDescent="0.2">
      <c r="A46" s="9" t="s">
        <v>75</v>
      </c>
      <c r="B46" s="27" t="s">
        <v>76</v>
      </c>
      <c r="C46" s="37">
        <v>3428.1</v>
      </c>
      <c r="D46" s="37">
        <v>4977.2</v>
      </c>
      <c r="E46" s="28">
        <v>4727.2</v>
      </c>
      <c r="F46" s="29"/>
      <c r="G46" s="29">
        <f>E46-D46</f>
        <v>-250</v>
      </c>
      <c r="H46" s="30">
        <f>E46/C46*100</f>
        <v>137.89562731542253</v>
      </c>
    </row>
    <row r="47" spans="1:8" x14ac:dyDescent="0.2">
      <c r="A47" s="9" t="s">
        <v>29</v>
      </c>
      <c r="B47" s="27" t="s">
        <v>6</v>
      </c>
      <c r="C47" s="37">
        <v>351793.6</v>
      </c>
      <c r="D47" s="37">
        <v>369849.4</v>
      </c>
      <c r="E47" s="28">
        <v>364214.1</v>
      </c>
      <c r="F47" s="29"/>
      <c r="G47" s="29">
        <f t="shared" si="4"/>
        <v>-5635.3000000000466</v>
      </c>
      <c r="H47" s="30">
        <f t="shared" si="2"/>
        <v>103.53062136434545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>
        <v>41303.300000000003</v>
      </c>
      <c r="E48" s="28">
        <v>41105.599999999999</v>
      </c>
      <c r="F48" s="29">
        <f t="shared" si="3"/>
        <v>99.521345752034335</v>
      </c>
      <c r="G48" s="29">
        <f t="shared" si="4"/>
        <v>-197.70000000000437</v>
      </c>
      <c r="H48" s="30">
        <f t="shared" si="2"/>
        <v>107.72698206367343</v>
      </c>
    </row>
    <row r="49" spans="1:8" x14ac:dyDescent="0.2">
      <c r="A49" s="9" t="s">
        <v>31</v>
      </c>
      <c r="B49" s="27" t="s">
        <v>8</v>
      </c>
      <c r="C49" s="37">
        <v>1185.8</v>
      </c>
      <c r="D49" s="37">
        <v>1185.8</v>
      </c>
      <c r="E49" s="28">
        <v>1185.8</v>
      </c>
      <c r="F49" s="29">
        <f t="shared" si="3"/>
        <v>100</v>
      </c>
      <c r="G49" s="29">
        <f t="shared" si="4"/>
        <v>0</v>
      </c>
      <c r="H49" s="30">
        <f t="shared" si="2"/>
        <v>100</v>
      </c>
    </row>
    <row r="50" spans="1:8" x14ac:dyDescent="0.2">
      <c r="A50" s="9" t="s">
        <v>32</v>
      </c>
      <c r="B50" s="27" t="s">
        <v>28</v>
      </c>
      <c r="C50" s="28">
        <v>34206.5</v>
      </c>
      <c r="D50" s="28">
        <v>34751.800000000003</v>
      </c>
      <c r="E50" s="28">
        <v>33782.300000000003</v>
      </c>
      <c r="F50" s="29">
        <f t="shared" si="3"/>
        <v>97.210216449219899</v>
      </c>
      <c r="G50" s="29">
        <f t="shared" si="4"/>
        <v>-969.5</v>
      </c>
      <c r="H50" s="30">
        <f t="shared" si="2"/>
        <v>98.759884817213106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>
        <v>12587.5</v>
      </c>
      <c r="E51" s="28">
        <v>12576.5</v>
      </c>
      <c r="F51" s="29">
        <f t="shared" si="3"/>
        <v>99.912611717974173</v>
      </c>
      <c r="G51" s="29">
        <f t="shared" si="4"/>
        <v>-11</v>
      </c>
      <c r="H51" s="30">
        <f t="shared" si="2"/>
        <v>120.63557533668418</v>
      </c>
    </row>
    <row r="52" spans="1:8" x14ac:dyDescent="0.2">
      <c r="A52" s="9" t="s">
        <v>71</v>
      </c>
      <c r="B52" s="27" t="s">
        <v>55</v>
      </c>
      <c r="C52" s="28">
        <v>10983</v>
      </c>
      <c r="D52" s="28">
        <v>10983</v>
      </c>
      <c r="E52" s="28">
        <v>10983</v>
      </c>
      <c r="F52" s="29">
        <f>E52/D52*100</f>
        <v>100</v>
      </c>
      <c r="G52" s="29">
        <f>E52-D52</f>
        <v>0</v>
      </c>
      <c r="H52" s="30">
        <f>E52/C52*100</f>
        <v>100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577446.1</v>
      </c>
      <c r="E53" s="36">
        <f>SUM(E42:E52)</f>
        <v>554715.89999999991</v>
      </c>
      <c r="F53" s="34">
        <f t="shared" si="3"/>
        <v>96.063667240977111</v>
      </c>
      <c r="G53" s="34">
        <f t="shared" si="4"/>
        <v>-22730.20000000007</v>
      </c>
      <c r="H53" s="35">
        <f t="shared" si="2"/>
        <v>108.80650317455989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-10823.40000000014</v>
      </c>
      <c r="E54" s="28">
        <f>E40-E53</f>
        <v>43864.800000000047</v>
      </c>
      <c r="F54" s="29">
        <f>E54/D54*100</f>
        <v>-405.27745440434131</v>
      </c>
      <c r="G54" s="29">
        <f>E54-D54</f>
        <v>54688.200000000186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2024-10-11T05:44:20Z</cp:lastPrinted>
  <dcterms:created xsi:type="dcterms:W3CDTF">2003-09-26T11:31:27Z</dcterms:created>
  <dcterms:modified xsi:type="dcterms:W3CDTF">2025-01-24T07:11:05Z</dcterms:modified>
</cp:coreProperties>
</file>