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8" l="1"/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<sst xmlns="http://schemas.openxmlformats.org/spreadsheetml/2006/main" count="99" uniqueCount="99">
  <si>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</si>
  <si>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</si>
  <si>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</si>
  <si>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</si>
  <si>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</si>
  <si>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</si>
  <si>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</si>
  <si>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</si>
  <si>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</si>
  <si>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</si>
  <si>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</si>
  <si>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</si>
  <si>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</si>
  <si>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</si>
  <si>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</si>
  <si>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</si>
  <si>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</si>
  <si>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</si>
  <si>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</si>
  <si>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</si>
  <si>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</si>
  <si>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</si>
  <si>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</si>
  <si>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</si>
  <si>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</si>
  <si>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</si>
  <si>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</si>
  <si>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</si>
  <si>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</si>
  <si>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</si>
  <si>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</si>
  <si>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</si>
  <si>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</si>
  <si>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</si>
  <si>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</si>
  <si>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</si>
  <si>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</si>
  <si>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</si>
  <si>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</si>
  <si>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</si>
  <si>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</si>
  <si>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</si>
  <si>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</si>
  <si>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</si>
  <si>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</si>
  <si>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</si>
  <si>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</si>
  <si>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</si>
  <si>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</si>
  <si>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</si>
  <si>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</si>
  <si>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</si>
  <si>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</si>
  <si>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</si>
  <si>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</si>
  <si>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</si>
  <si>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</si>
  <si>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</si>
  <si>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</si>
  <si>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</si>
  <si>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</si>
  <si>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</si>
  <si>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</si>
  <si>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</si>
  <si>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</si>
  <si>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</si>
  <si>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</si>
  <si>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</si>
  <si>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</si>
  <si>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</si>
  <si>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</si>
  <si>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</si>
  <si>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</si>
  <si>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</si>
  <si>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</si>
  <si>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</si>
  <si>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</si>
  <si>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</si>
  <si>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</si>
  <si>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</si>
  <si>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</si>
  <si>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</si>
  <si>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</si>
  <si>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</si>
  <si>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</si>
  <si>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</si>
  <si>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</si>
  <si>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</si>
  <si>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</si>
  <si>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</si>
  <si>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</si>
  <si>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</si>
  <si>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</si>
  <si>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</si>
  <si>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</si>
  <si>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</si>
  <si>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01.09.2024 год</t>
  </si>
  <si>
    <t>на 01.09.2024года</t>
  </si>
  <si>
    <t>кассовое исполнение на  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</si>
</sst>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E13" sqref="E1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173296.8</v>
      </c>
      <c r="E8" s="28">
        <v>119205.3</v>
      </c>
      <c r="F8" s="29">
        <f t="shared" ref="F8:F39" si="0">E8/D8*100</f>
        <v>68.786786599637168</v>
      </c>
      <c r="G8" s="29">
        <f>E8-D8</f>
        <v>-54091.499999999985</v>
      </c>
      <c r="H8" s="30">
        <f>E8/C8*100</f>
        <v>69.832602525461112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1533.4</v>
      </c>
      <c r="E10" s="28">
        <v>1533.4</v>
      </c>
      <c r="F10" s="29">
        <f t="shared" si="0"/>
        <v>100</v>
      </c>
      <c r="G10" s="29">
        <f t="shared" si="1"/>
        <v>0</v>
      </c>
      <c r="H10" s="30">
        <f t="shared" ref="H10:H53" si="2">E10/C10*100</f>
        <v>363.10679611650488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1680.4</v>
      </c>
      <c r="F11" s="29">
        <f t="shared" si="0"/>
        <v>87.877837046334079</v>
      </c>
      <c r="G11" s="29">
        <f>E11-D11</f>
        <v>-231.79999999999995</v>
      </c>
      <c r="H11" s="30">
        <f>E11/C11*100</f>
        <v>87.877837046334079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3751.9</v>
      </c>
      <c r="F12" s="29">
        <f t="shared" si="0"/>
        <v>70.646606914212555</v>
      </c>
      <c r="G12" s="29">
        <f t="shared" si="1"/>
        <v>-1558.9</v>
      </c>
      <c r="H12" s="30">
        <f t="shared" si="2"/>
        <v>70.646606914212555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2807.2</v>
      </c>
      <c r="F13" s="29">
        <f t="shared" si="0"/>
        <v>103.87803433984605</v>
      </c>
      <c r="G13" s="29">
        <f t="shared" si="1"/>
        <v>104.79999999999973</v>
      </c>
      <c r="H13" s="30">
        <f t="shared" si="2"/>
        <v>103.87803433984605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723.3</v>
      </c>
      <c r="F14" s="29">
        <f t="shared" si="0"/>
        <v>79.781601588352075</v>
      </c>
      <c r="G14" s="29">
        <f t="shared" si="1"/>
        <v>-183.30000000000007</v>
      </c>
      <c r="H14" s="30">
        <f t="shared" si="2"/>
        <v>79.781601588352075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147.69999999999999</v>
      </c>
      <c r="F16" s="29"/>
      <c r="G16" s="29">
        <f t="shared" si="1"/>
        <v>147.69999999999999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3572.5</v>
      </c>
      <c r="F21" s="29">
        <f t="shared" si="0"/>
        <v>80.385671211916659</v>
      </c>
      <c r="G21" s="29">
        <f t="shared" si="1"/>
        <v>-871.69999999999982</v>
      </c>
      <c r="H21" s="30">
        <f t="shared" si="2"/>
        <v>80.385671211916659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85.8</v>
      </c>
      <c r="E22" s="28">
        <v>68.900000000000006</v>
      </c>
      <c r="F22" s="29">
        <f t="shared" si="0"/>
        <v>80.303030303030312</v>
      </c>
      <c r="G22" s="29">
        <f t="shared" si="1"/>
        <v>-16.899999999999991</v>
      </c>
      <c r="H22" s="30">
        <f t="shared" si="2"/>
        <v>107.15396578538103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3671.7</v>
      </c>
      <c r="F23" s="29">
        <f>E23/D23*100</f>
        <v>58.281877490118895</v>
      </c>
      <c r="G23" s="29">
        <f>E23-D23</f>
        <v>-2628.2</v>
      </c>
      <c r="H23" s="30">
        <f>E23/C23*100</f>
        <v>58.398676697469497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1851</v>
      </c>
      <c r="E24" s="28">
        <v>3237.3</v>
      </c>
      <c r="F24" s="29">
        <f t="shared" si="0"/>
        <v>174.89465153970826</v>
      </c>
      <c r="G24" s="29">
        <f t="shared" si="1"/>
        <v>1386.3000000000002</v>
      </c>
      <c r="H24" s="30">
        <f t="shared" si="2"/>
        <v>3237.3000000000006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85.1</v>
      </c>
      <c r="E26" s="28">
        <v>75.3</v>
      </c>
      <c r="F26" s="29">
        <f t="shared" si="0"/>
        <v>88.484136310223278</v>
      </c>
      <c r="G26" s="29">
        <f t="shared" si="1"/>
        <v>-9.7999999999999972</v>
      </c>
      <c r="H26" s="30">
        <f t="shared" si="2"/>
        <v>367.3170731707317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198586.49999999997</v>
      </c>
      <c r="E30" s="33">
        <f>SUM(E8:E29)</f>
        <v>140633.39999999994</v>
      </c>
      <c r="F30" s="34">
        <f t="shared" si="0"/>
        <v>70.817200564993072</v>
      </c>
      <c r="G30" s="34">
        <f t="shared" si="1"/>
        <v>-57953.100000000035</v>
      </c>
      <c r="H30" s="35">
        <f t="shared" si="2"/>
        <v>72.8555709359769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329318.89999999997</v>
      </c>
      <c r="E31" s="36">
        <f>E32+E33+E34+E35+E36+E38+E39+E37</f>
        <v>226819.8</v>
      </c>
      <c r="F31" s="34">
        <f t="shared" si="0"/>
        <v>68.875427435230719</v>
      </c>
      <c r="G31" s="34">
        <f t="shared" si="1"/>
        <v>-102499.09999999998</v>
      </c>
      <c r="H31" s="35">
        <f t="shared" si="2"/>
        <v>71.599803401830158</v>
      </c>
    </row>
    <row r="32" spans="1:8" x14ac:dyDescent="0.2">
      <c r="A32" s="11"/>
      <c r="B32" s="27" t="s">
        <v>10</v>
      </c>
      <c r="C32" s="28">
        <v>1240.4000000000001</v>
      </c>
      <c r="D32" s="28">
        <v>4934.3999999999996</v>
      </c>
      <c r="E32" s="28">
        <v>4624.3</v>
      </c>
      <c r="F32" s="29">
        <f t="shared" si="0"/>
        <v>93.715547989623872</v>
      </c>
      <c r="G32" s="29">
        <f t="shared" si="1"/>
        <v>-310.09999999999945</v>
      </c>
      <c r="H32" s="30">
        <f t="shared" si="2"/>
        <v>372.8071589809739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18723.5</v>
      </c>
      <c r="F33" s="29">
        <f t="shared" si="0"/>
        <v>59.13985287289519</v>
      </c>
      <c r="G33" s="29">
        <f t="shared" si="1"/>
        <v>-12936.2</v>
      </c>
      <c r="H33" s="30">
        <f t="shared" si="2"/>
        <v>77.210309278350522</v>
      </c>
    </row>
    <row r="34" spans="1:8" x14ac:dyDescent="0.2">
      <c r="A34" s="11"/>
      <c r="B34" s="27" t="s">
        <v>22</v>
      </c>
      <c r="C34" s="28">
        <v>291297.90000000002</v>
      </c>
      <c r="D34" s="28">
        <v>292563.90000000002</v>
      </c>
      <c r="E34" s="28">
        <v>202253.1</v>
      </c>
      <c r="F34" s="29">
        <f t="shared" si="0"/>
        <v>69.131256453718322</v>
      </c>
      <c r="G34" s="29">
        <f t="shared" si="1"/>
        <v>-90310.800000000017</v>
      </c>
      <c r="H34" s="30">
        <f t="shared" si="2"/>
        <v>69.431705480884006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1543.7</v>
      </c>
      <c r="F35" s="29">
        <f t="shared" si="0"/>
        <v>200.14261636198628</v>
      </c>
      <c r="G35" s="29">
        <f t="shared" si="1"/>
        <v>772.40000000000009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358.3</v>
      </c>
      <c r="E36" s="28">
        <v>653.29999999999995</v>
      </c>
      <c r="F36" s="29">
        <f t="shared" si="0"/>
        <v>182.33324030142336</v>
      </c>
      <c r="G36" s="29">
        <f>E36-D36</f>
        <v>294.99999999999994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>
        <v>-9.4</v>
      </c>
      <c r="F37" s="29"/>
      <c r="G37" s="29">
        <f>E37-D37</f>
        <v>-9.4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527905.39999999991</v>
      </c>
      <c r="E40" s="33">
        <f>E30+E31</f>
        <v>367453.19999999995</v>
      </c>
      <c r="F40" s="34">
        <f>E40/D40*100</f>
        <v>69.605880144434977</v>
      </c>
      <c r="G40" s="34">
        <f t="shared" si="1"/>
        <v>-160452.19999999995</v>
      </c>
      <c r="H40" s="35">
        <f t="shared" si="2"/>
        <v>72.075269110371977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61187.6</v>
      </c>
      <c r="E42" s="28">
        <v>45358.5</v>
      </c>
      <c r="F42" s="29">
        <f t="shared" ref="F42:F53" si="3">E42/D42*100</f>
        <v>74.130215926102665</v>
      </c>
      <c r="G42" s="29">
        <f t="shared" ref="G42:G53" si="4">E42-D42</f>
        <v>-15829.099999999999</v>
      </c>
      <c r="H42" s="30">
        <f t="shared" si="2"/>
        <v>84.204146114618695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10821.3</v>
      </c>
      <c r="E45" s="28">
        <v>4920.8999999999996</v>
      </c>
      <c r="F45" s="29">
        <f>E45/D45*100</f>
        <v>45.474203653904802</v>
      </c>
      <c r="G45" s="29">
        <f>E45-D45</f>
        <v>-5900.4</v>
      </c>
      <c r="H45" s="30">
        <f>E45/C45*100</f>
        <v>85.551112656467311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8808.1</v>
      </c>
      <c r="E46" s="28">
        <v>2513.1999999999998</v>
      </c>
      <c r="F46" s="29">
        <f>E46/D46*100</f>
        <v>28.532827738104693</v>
      </c>
      <c r="G46" s="29">
        <f>E46-D46</f>
        <v>-6294.9000000000005</v>
      </c>
      <c r="H46" s="30">
        <f>E46/C46*100</f>
        <v>73.311747031883542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359609.7</v>
      </c>
      <c r="E47" s="28">
        <v>230190.9</v>
      </c>
      <c r="F47" s="29">
        <f t="shared" si="3"/>
        <v>64.011315601331106</v>
      </c>
      <c r="G47" s="29">
        <f t="shared" si="4"/>
        <v>-129418.80000000002</v>
      </c>
      <c r="H47" s="30">
        <f t="shared" si="2"/>
        <v>65.433509876245623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39661.199999999997</v>
      </c>
      <c r="E48" s="28">
        <v>26834.5</v>
      </c>
      <c r="F48" s="29">
        <f t="shared" si="3"/>
        <v>67.65932447833147</v>
      </c>
      <c r="G48" s="29">
        <f t="shared" si="4"/>
        <v>-12826.699999999997</v>
      </c>
      <c r="H48" s="30">
        <f t="shared" si="2"/>
        <v>70.326176973153181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35022.1</v>
      </c>
      <c r="E50" s="28">
        <v>15011.9</v>
      </c>
      <c r="F50" s="29">
        <f t="shared" si="3"/>
        <v>42.864077254076712</v>
      </c>
      <c r="G50" s="29">
        <f t="shared" si="4"/>
        <v>-20010.199999999997</v>
      </c>
      <c r="H50" s="30">
        <f t="shared" si="2"/>
        <v>43.886103518337158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11430</v>
      </c>
      <c r="E51" s="28">
        <v>8438.7999999999993</v>
      </c>
      <c r="F51" s="29">
        <f t="shared" si="3"/>
        <v>73.830271216097984</v>
      </c>
      <c r="G51" s="29">
        <f t="shared" si="4"/>
        <v>-2991.2000000000007</v>
      </c>
      <c r="H51" s="30">
        <f t="shared" si="2"/>
        <v>80.946168898438387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8237.2999999999993</v>
      </c>
      <c r="F52" s="29">
        <f>E52/D52*100</f>
        <v>75.000455249021201</v>
      </c>
      <c r="G52" s="29">
        <f>E52-D52</f>
        <v>-2745.7000000000007</v>
      </c>
      <c r="H52" s="30">
        <f>E52/C52*100</f>
        <v>75.000455249021201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538728.80000000005</v>
      </c>
      <c r="E53" s="36">
        <f>SUM(E42:E52)</f>
        <v>342691.8</v>
      </c>
      <c r="F53" s="34">
        <f t="shared" si="3"/>
        <v>63.611189897402923</v>
      </c>
      <c r="G53" s="34">
        <f t="shared" si="4"/>
        <v>-196037.00000000006</v>
      </c>
      <c r="H53" s="35">
        <f t="shared" si="2"/>
        <v>67.218366058365447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24761.399999999965</v>
      </c>
      <c r="F54" s="29">
        <f>E54/D54*100</f>
        <v>-228.77653971949337</v>
      </c>
      <c r="G54" s="29">
        <f>E54-D54</f>
        <v>35584.800000000105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2024-09-10T06:23:29Z</dcterms:modified>
</cp:coreProperties>
</file>