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<sst xmlns="http://schemas.openxmlformats.org/spreadsheetml/2006/main" count="97" uniqueCount="97">
  <si>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</si>
  <si>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</si>
  <si>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</si>
  <si>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</si>
  <si>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</si>
  <si>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</si>
  <si>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</si>
  <si>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</si>
  <si>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</si>
  <si>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</si>
  <si>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</si>
  <si>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</si>
  <si>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</si>
  <si>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</si>
  <si>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</si>
  <si>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</si>
  <si>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</si>
  <si>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</si>
  <si>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</si>
  <si>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</si>
  <si>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</si>
  <si>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</si>
  <si>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</si>
  <si>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</si>
  <si>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</si>
  <si>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</si>
  <si>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</si>
  <si>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</si>
  <si>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</si>
  <si>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</si>
  <si>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</si>
  <si>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</si>
  <si>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</si>
  <si>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</si>
  <si>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</si>
  <si>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</si>
  <si>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</si>
  <si>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</si>
  <si>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</si>
  <si>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</si>
  <si>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</si>
  <si>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</si>
  <si>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</si>
  <si>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</si>
  <si>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</si>
  <si>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</si>
  <si>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</si>
  <si>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</si>
  <si>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</si>
  <si>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</si>
  <si>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</si>
  <si>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</si>
  <si>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</si>
  <si>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</si>
  <si>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</si>
  <si>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</si>
  <si>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</si>
  <si>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</si>
  <si>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</si>
  <si>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</si>
  <si>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</si>
  <si>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</si>
  <si>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</si>
  <si>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</si>
  <si>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</si>
  <si>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</si>
  <si>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</si>
  <si>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</si>
  <si>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</si>
  <si>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</si>
  <si>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</si>
  <si>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</si>
  <si>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</si>
  <si>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</si>
  <si>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</si>
  <si>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</si>
  <si>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</si>
  <si>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</si>
  <si>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</si>
  <si>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</si>
  <si>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</si>
  <si>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</si>
  <si>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</si>
  <si>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</si>
  <si>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</si>
  <si>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</si>
  <si>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</si>
  <si>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</si>
  <si>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</si>
  <si>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</si>
  <si>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</si>
  <si>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</si>
  <si>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</si>
  <si>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</si>
  <si>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на 01.11.2019 год</t>
  </si>
  <si>
    <t>на 01.11.2019года</t>
  </si>
  <si>
    <t>кассовое исполнение на   01.11.2019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</si>
</sst>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E51" sqref="E51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109873.5</v>
      </c>
      <c r="E8" s="20">
        <v>98238.1</v>
      </c>
      <c r="F8" s="32">
        <f t="shared" ref="F8:F38" si="0">E8/D8*100</f>
        <v>89.410185349515586</v>
      </c>
      <c r="G8" s="32">
        <f>E8-D8</f>
        <v>-11635.399999999994</v>
      </c>
      <c r="H8" s="34">
        <f>E8/C8*100</f>
        <v>89.52017751290569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3493.9</v>
      </c>
      <c r="E9" s="20">
        <v>2897.2</v>
      </c>
      <c r="F9" s="32">
        <f t="shared" si="0"/>
        <v>82.921663470620217</v>
      </c>
      <c r="G9" s="32">
        <f t="shared" ref="G9:G39" si="1">E9-D9</f>
        <v>-596.70000000000027</v>
      </c>
      <c r="H9" s="34">
        <f t="shared" ref="H9:H52" si="2">E9/C9*100</f>
        <v>82.969157192359461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33.9</v>
      </c>
      <c r="F10" s="32">
        <f t="shared" si="0"/>
        <v>13.043478260869565</v>
      </c>
      <c r="G10" s="32">
        <f t="shared" si="1"/>
        <v>-225.99999999999997</v>
      </c>
      <c r="H10" s="34">
        <f t="shared" si="2"/>
        <v>13.043478260869565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4196.1000000000004</v>
      </c>
      <c r="E12" s="20">
        <v>3469.3</v>
      </c>
      <c r="F12" s="32">
        <f t="shared" si="0"/>
        <v>82.679154452944402</v>
      </c>
      <c r="G12" s="32">
        <f t="shared" si="1"/>
        <v>-726.80000000000018</v>
      </c>
      <c r="H12" s="34">
        <f t="shared" si="2"/>
        <v>92.77195421970265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207.2</v>
      </c>
      <c r="E13" s="20">
        <v>230.1</v>
      </c>
      <c r="F13" s="32">
        <f t="shared" si="0"/>
        <v>111.05212355212355</v>
      </c>
      <c r="G13" s="32">
        <f t="shared" si="1"/>
        <v>22.900000000000006</v>
      </c>
      <c r="H13" s="34">
        <f t="shared" si="2"/>
        <v>205.99820948970455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62.1</v>
      </c>
      <c r="E14" s="20">
        <v>79.7</v>
      </c>
      <c r="F14" s="32">
        <f t="shared" si="0"/>
        <v>128.34138486312398</v>
      </c>
      <c r="G14" s="32">
        <f t="shared" si="1"/>
        <v>17.600000000000001</v>
      </c>
      <c r="H14" s="34">
        <f t="shared" si="2"/>
        <v>144.12296564195299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47.7</v>
      </c>
      <c r="F16" s="32" t="e">
        <f t="shared" si="0"/>
        <v>#DIV/0!</v>
      </c>
      <c r="G16" s="32">
        <f t="shared" si="1"/>
        <v>47.7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4742.8</v>
      </c>
      <c r="E21" s="20">
        <v>4253.3999999999996</v>
      </c>
      <c r="F21" s="32">
        <f t="shared" si="0"/>
        <v>89.681200978325023</v>
      </c>
      <c r="G21" s="32">
        <f t="shared" si="1"/>
        <v>-489.40000000000055</v>
      </c>
      <c r="H21" s="34">
        <f t="shared" si="2"/>
        <v>94.785399117529082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443.4</v>
      </c>
      <c r="E22" s="20">
        <v>443.9</v>
      </c>
      <c r="F22" s="32">
        <f t="shared" si="0"/>
        <v>100.1127649977447</v>
      </c>
      <c r="G22" s="32">
        <f t="shared" si="1"/>
        <v>0.5</v>
      </c>
      <c r="H22" s="34">
        <f t="shared" si="2"/>
        <v>2045.6221198156684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7024.4</v>
      </c>
      <c r="E23" s="20">
        <v>5866.8</v>
      </c>
      <c r="F23" s="32">
        <f>E23/D23*100</f>
        <v>83.520300666249085</v>
      </c>
      <c r="G23" s="32">
        <f>E23-D23</f>
        <v>-1157.5999999999995</v>
      </c>
      <c r="H23" s="34">
        <f>E23/C23*100</f>
        <v>85.500677674628747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4608.8</v>
      </c>
      <c r="E24" s="20">
        <v>4714.6000000000004</v>
      </c>
      <c r="F24" s="32">
        <f t="shared" si="0"/>
        <v>102.29560840131921</v>
      </c>
      <c r="G24" s="32">
        <f t="shared" si="1"/>
        <v>105.80000000000018</v>
      </c>
      <c r="H24" s="34">
        <f t="shared" si="2"/>
        <v>3143.0666666666671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382.3</v>
      </c>
      <c r="F26" s="32">
        <f t="shared" si="0"/>
        <v>104.25415871284429</v>
      </c>
      <c r="G26" s="32">
        <f t="shared" si="1"/>
        <v>15.600000000000023</v>
      </c>
      <c r="H26" s="34">
        <f t="shared" si="2"/>
        <v>104.25415871284429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-43.6</v>
      </c>
      <c r="F27" s="32">
        <f t="shared" si="0"/>
        <v>-14533.333333333334</v>
      </c>
      <c r="G27" s="32">
        <f t="shared" si="1"/>
        <v>-43.9</v>
      </c>
      <c r="H27" s="34">
        <f t="shared" si="2"/>
        <v>-14533.333333333334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135356.4</v>
      </c>
      <c r="E30" s="23">
        <f>SUM(E8:E29)</f>
        <v>120645.79999999999</v>
      </c>
      <c r="F30" s="33">
        <f t="shared" si="0"/>
        <v>89.131950908859864</v>
      </c>
      <c r="G30" s="33">
        <f t="shared" si="1"/>
        <v>-14710.600000000006</v>
      </c>
      <c r="H30" s="35">
        <f t="shared" si="2"/>
        <v>93.262163541070791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213167.3</v>
      </c>
      <c r="D31" s="22">
        <f>D32+D33+D34+D35+D36+D37+D38</f>
        <v>355055.7</v>
      </c>
      <c r="E31" s="22">
        <f>E32+E33+E34+E35+E36+E37+E38</f>
        <v>273117.7</v>
      </c>
      <c r="F31" s="33">
        <f t="shared" si="0"/>
        <v>76.922494132610737</v>
      </c>
      <c r="G31" s="33">
        <f t="shared" si="1"/>
        <v>-81938</v>
      </c>
      <c r="H31" s="35">
        <f t="shared" si="2"/>
        <v>128.12363810021517</v>
      </c>
    </row>
    <row r="32" spans="1:8" x14ac:dyDescent="0.2">
      <c r="A32" s="11"/>
      <c r="B32" s="18" t="s">
        <v>10</v>
      </c>
      <c r="C32" s="20">
        <v>9432</v>
      </c>
      <c r="D32" s="20">
        <v>12509.8</v>
      </c>
      <c r="E32" s="20">
        <v>11723.8</v>
      </c>
      <c r="F32" s="32">
        <f t="shared" si="0"/>
        <v>93.716925930070829</v>
      </c>
      <c r="G32" s="32">
        <f t="shared" si="1"/>
        <v>-786</v>
      </c>
      <c r="H32" s="34">
        <f t="shared" si="2"/>
        <v>124.29813401187447</v>
      </c>
    </row>
    <row r="33" spans="1:8" x14ac:dyDescent="0.2">
      <c r="A33" s="11"/>
      <c r="B33" s="18" t="s">
        <v>11</v>
      </c>
      <c r="C33" s="20"/>
      <c r="D33" s="20">
        <v>119388.9</v>
      </c>
      <c r="E33" s="20">
        <v>59844.6</v>
      </c>
      <c r="F33" s="32">
        <f t="shared" si="0"/>
        <v>50.12576546060815</v>
      </c>
      <c r="G33" s="32">
        <f t="shared" si="1"/>
        <v>-59544.299999999996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217634.3</v>
      </c>
      <c r="E34" s="20">
        <v>196160.1</v>
      </c>
      <c r="F34" s="32">
        <f t="shared" si="0"/>
        <v>90.132897250111782</v>
      </c>
      <c r="G34" s="32">
        <f t="shared" si="1"/>
        <v>-21474.199999999983</v>
      </c>
      <c r="H34" s="34">
        <f t="shared" si="2"/>
        <v>98.979076955991275</v>
      </c>
    </row>
    <row r="35" spans="1:8" x14ac:dyDescent="0.2">
      <c r="A35" s="11"/>
      <c r="B35" s="18" t="s">
        <v>72</v>
      </c>
      <c r="C35" s="20">
        <v>5551.9</v>
      </c>
      <c r="D35" s="20">
        <v>1216.2</v>
      </c>
      <c r="E35" s="20">
        <v>1012.7</v>
      </c>
      <c r="F35" s="32">
        <f t="shared" si="0"/>
        <v>83.267554678506826</v>
      </c>
      <c r="G35" s="32">
        <f t="shared" si="1"/>
        <v>-203.5</v>
      </c>
      <c r="H35" s="34"/>
    </row>
    <row r="36" spans="1:8" x14ac:dyDescent="0.2">
      <c r="A36" s="11"/>
      <c r="B36" s="18" t="s">
        <v>59</v>
      </c>
      <c r="C36" s="20"/>
      <c r="D36" s="20">
        <v>5551.9</v>
      </c>
      <c r="E36" s="20">
        <v>5621.9</v>
      </c>
      <c r="F36" s="32">
        <f t="shared" si="0"/>
        <v>101.26082962589385</v>
      </c>
      <c r="G36" s="32">
        <f>E36-D36</f>
        <v>70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-1245.4000000000001</v>
      </c>
      <c r="E38" s="20">
        <v>-1245.4000000000001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342529.3</v>
      </c>
      <c r="D39" s="23">
        <f>D30+D31</f>
        <v>490412.1</v>
      </c>
      <c r="E39" s="23">
        <f>E30+E31</f>
        <v>393763.5</v>
      </c>
      <c r="F39" s="33">
        <f>E39/D39*100</f>
        <v>80.292370437026335</v>
      </c>
      <c r="G39" s="33">
        <f t="shared" si="1"/>
        <v>-96648.599999999977</v>
      </c>
      <c r="H39" s="35">
        <f t="shared" si="2"/>
        <v>114.9576109255471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39393.699999999997</v>
      </c>
      <c r="E41" s="20">
        <v>27237.1</v>
      </c>
      <c r="F41" s="32">
        <f t="shared" ref="F41:F52" si="3">E41/D41*100</f>
        <v>69.140750932255671</v>
      </c>
      <c r="G41" s="32">
        <f t="shared" ref="G41:G52" si="4">E41-D41</f>
        <v>-12156.599999999999</v>
      </c>
      <c r="H41" s="34">
        <f t="shared" si="2"/>
        <v>86.792939834362059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8584</v>
      </c>
      <c r="E44" s="20">
        <v>2909.4</v>
      </c>
      <c r="F44" s="32">
        <f>E44/D44*100</f>
        <v>33.893289841565704</v>
      </c>
      <c r="G44" s="32">
        <f>E44-D44</f>
        <v>-5674.6</v>
      </c>
      <c r="H44" s="34">
        <f>E44/C44*100</f>
        <v>71.751997632435632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58415.6</v>
      </c>
      <c r="E45" s="20">
        <v>22642.9</v>
      </c>
      <c r="F45" s="32">
        <f>E45/D45*100</f>
        <v>38.761734879039167</v>
      </c>
      <c r="G45" s="32">
        <f>E45-D45</f>
        <v>-35772.699999999997</v>
      </c>
      <c r="H45" s="34">
        <f>E45/C45*100</f>
        <v>961.0738539898133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259003.5</v>
      </c>
      <c r="E46" s="20">
        <v>201987.8</v>
      </c>
      <c r="F46" s="32">
        <f t="shared" si="3"/>
        <v>77.986513695760863</v>
      </c>
      <c r="G46" s="32">
        <f t="shared" si="4"/>
        <v>-57015.700000000012</v>
      </c>
      <c r="H46" s="34">
        <f t="shared" si="2"/>
        <v>88.627913160460437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93019.4</v>
      </c>
      <c r="E47" s="20">
        <v>71546.8</v>
      </c>
      <c r="F47" s="32">
        <f t="shared" si="3"/>
        <v>76.915998168124077</v>
      </c>
      <c r="G47" s="32">
        <f t="shared" si="4"/>
        <v>-21472.599999999991</v>
      </c>
      <c r="H47" s="34">
        <f t="shared" si="2"/>
        <v>336.84775495407274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605.20000000000005</v>
      </c>
      <c r="E48" s="20">
        <v>192</v>
      </c>
      <c r="F48" s="32">
        <f t="shared" si="3"/>
        <v>31.725049570389952</v>
      </c>
      <c r="G48" s="32">
        <f t="shared" si="4"/>
        <v>-413.20000000000005</v>
      </c>
      <c r="H48" s="34">
        <f t="shared" si="2"/>
        <v>1828.5714285714284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37880.1</v>
      </c>
      <c r="E49" s="20">
        <v>29187.9</v>
      </c>
      <c r="F49" s="32">
        <f t="shared" si="3"/>
        <v>77.053386870678807</v>
      </c>
      <c r="G49" s="32">
        <f t="shared" si="4"/>
        <v>-8692.1999999999971</v>
      </c>
      <c r="H49" s="34">
        <f t="shared" si="2"/>
        <v>78.091581608764869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5680.5</v>
      </c>
      <c r="E50" s="20">
        <v>4641.8999999999996</v>
      </c>
      <c r="F50" s="32">
        <f t="shared" si="3"/>
        <v>81.71639820438341</v>
      </c>
      <c r="G50" s="32">
        <f t="shared" si="4"/>
        <v>-1038.6000000000004</v>
      </c>
      <c r="H50" s="34">
        <f t="shared" si="2"/>
        <v>84.219024983217523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6899.6</v>
      </c>
      <c r="F51" s="32">
        <f>E51/D51*100</f>
        <v>91.667109528617743</v>
      </c>
      <c r="G51" s="32">
        <f>E51-D51</f>
        <v>-627.19999999999982</v>
      </c>
      <c r="H51" s="34">
        <f>E51/C51*100</f>
        <v>91.667109528617743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510328.79999999993</v>
      </c>
      <c r="E52" s="22">
        <f>SUM(E41:E51)</f>
        <v>367245.4</v>
      </c>
      <c r="F52" s="33">
        <f t="shared" si="3"/>
        <v>71.962507309013347</v>
      </c>
      <c r="G52" s="33">
        <f t="shared" si="4"/>
        <v>-143083.39999999991</v>
      </c>
      <c r="H52" s="35">
        <f t="shared" si="2"/>
        <v>108.81877188069934</v>
      </c>
    </row>
    <row r="53" spans="1:8" x14ac:dyDescent="0.2">
      <c r="A53" s="10">
        <v>7900</v>
      </c>
      <c r="B53" s="19" t="s">
        <v>41</v>
      </c>
      <c r="C53" s="20">
        <f>C39-C52</f>
        <v>5045.7999999999884</v>
      </c>
      <c r="D53" s="20">
        <f>D39-D52</f>
        <v>-19916.699999999953</v>
      </c>
      <c r="E53" s="20">
        <f>E39-E52</f>
        <v>26518.099999999977</v>
      </c>
      <c r="F53" s="32">
        <f>E53/D53*100</f>
        <v>-133.14504912962508</v>
      </c>
      <c r="G53" s="32">
        <f>E53-D53</f>
        <v>46434.79999999993</v>
      </c>
      <c r="H53" s="34">
        <f>E53/C53*100</f>
        <v>525.54798049863325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2019-11-14T08:36:51Z</cp:lastPrinted>
  <dcterms:created xsi:type="dcterms:W3CDTF">2003-09-26T11:31:27Z</dcterms:created>
  <dcterms:modified xsi:type="dcterms:W3CDTF">2019-11-14T10:25:50Z</dcterms:modified>
</cp:coreProperties>
</file>