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201\obmen\Управление финансов\2021\февраль\"/>
    </mc:Choice>
  </mc:AlternateContent>
  <xr:revisionPtr revIDLastSave="0" documentId="13_ncr:1_{420E4F2D-8232-4C92-B0D3-03FF21EB7C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01" sheetId="38" r:id="rId1"/>
  </sheets>
  <definedNames>
    <definedName name="_xlnm.Print_Area" localSheetId="0">'01'!$A$1:$H$55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8" l="1"/>
  <c r="F28" i="38"/>
  <c r="H35" i="38"/>
  <c r="F26" i="38" l="1"/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<sst xmlns="http://schemas.openxmlformats.org/spreadsheetml/2006/main" count="97" uniqueCount="97">
  <si>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</si>
  <si>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</si>
  <si>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</si>
  <si>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</si>
  <si>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</si>
  <si>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</si>
  <si>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</si>
  <si>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</si>
  <si>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</si>
  <si>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</si>
  <si>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</si>
  <si>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</si>
  <si>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</si>
  <si>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</si>
  <si>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</si>
  <si>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</si>
  <si>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</si>
  <si>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</si>
  <si>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</si>
  <si>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</si>
  <si>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</si>
  <si>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</si>
  <si>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</si>
  <si>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</si>
  <si>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</si>
  <si>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</si>
  <si>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</si>
  <si>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</si>
  <si>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</si>
  <si>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</si>
  <si>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</si>
  <si>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</si>
  <si>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</si>
  <si>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</si>
  <si>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</si>
  <si>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</si>
  <si>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</si>
  <si>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</si>
  <si>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</si>
  <si>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</si>
  <si>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</si>
  <si>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</si>
  <si>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</si>
  <si>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</si>
  <si>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</si>
  <si>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</si>
  <si>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</si>
  <si>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</si>
  <si>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</si>
  <si>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</si>
  <si>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</si>
  <si>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</si>
  <si>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</si>
  <si>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</si>
  <si>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</si>
  <si>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</si>
  <si>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</si>
  <si>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</si>
  <si>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</si>
  <si>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</si>
  <si>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</si>
  <si>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</si>
  <si>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</si>
  <si>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</si>
  <si>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</si>
  <si>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</si>
  <si>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</si>
  <si>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</si>
  <si>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</si>
  <si>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</si>
  <si>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</si>
  <si>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</si>
  <si>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</si>
  <si>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</si>
  <si>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</si>
  <si>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</si>
  <si>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</si>
  <si>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</si>
  <si>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</si>
  <si>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</si>
  <si>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</si>
  <si>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</si>
  <si>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</si>
  <si>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</si>
  <si>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</si>
  <si>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</si>
  <si>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</si>
  <si>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</si>
  <si>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</si>
  <si>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</si>
  <si>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>000 1 05 02000 02 0000 110</t>
  </si>
  <si>
    <t>Платежи при польховании природными ресурсами</t>
  </si>
  <si>
    <t>уточненный бюджет  2020год</t>
  </si>
  <si>
    <t>по исполнению бюджета муниципального района "Курчатовский район" на 01.01.2021 год</t>
  </si>
  <si>
    <t>на 01.01.2021года</t>
  </si>
  <si>
    <t>кассовое исполнение на   01.01.2021</t>
  </si>
  <si>
    <t xml:space="preserve"> Первоначальный бюджет района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</si>
</sst>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1"/>
  <sheetViews>
    <sheetView tabSelected="1" view="pageBreakPreview" topLeftCell="A35" zoomScaleNormal="100" zoomScaleSheetLayoutView="100" workbookViewId="0">
      <selection activeCell="F5" sqref="F5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93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96</v>
      </c>
      <c r="D4" s="45" t="s">
        <v>94</v>
      </c>
      <c r="E4" s="46"/>
      <c r="F4" s="47"/>
      <c r="G4" s="24"/>
      <c r="H4" s="41" t="s">
        <v>58</v>
      </c>
    </row>
    <row r="5" spans="1:8" ht="74.25" customHeight="1" x14ac:dyDescent="0.2">
      <c r="A5" s="44"/>
      <c r="B5" s="44"/>
      <c r="C5" s="44"/>
      <c r="D5" s="13" t="s">
        <v>92</v>
      </c>
      <c r="E5" s="14" t="s">
        <v>95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127226.2</v>
      </c>
      <c r="D8" s="20">
        <v>126687.7</v>
      </c>
      <c r="E8" s="20">
        <v>140626.1</v>
      </c>
      <c r="F8" s="32">
        <f t="shared" ref="F8:F38" si="0">E8/D8*100</f>
        <v>111.00217306021027</v>
      </c>
      <c r="G8" s="32">
        <f>E8-D8</f>
        <v>13938.400000000009</v>
      </c>
      <c r="H8" s="34">
        <f>E8/C8*100</f>
        <v>110.53234318088569</v>
      </c>
    </row>
    <row r="9" spans="1:8" ht="24" x14ac:dyDescent="0.2">
      <c r="A9" s="11" t="s">
        <v>90</v>
      </c>
      <c r="B9" s="18" t="s">
        <v>2</v>
      </c>
      <c r="C9" s="20">
        <v>2903.7</v>
      </c>
      <c r="D9" s="20">
        <v>3391</v>
      </c>
      <c r="E9" s="20">
        <v>3546.7</v>
      </c>
      <c r="F9" s="32">
        <f t="shared" si="0"/>
        <v>104.59156590976113</v>
      </c>
      <c r="G9" s="32">
        <f t="shared" ref="G9:G39" si="1">E9-D9</f>
        <v>155.69999999999982</v>
      </c>
      <c r="H9" s="34">
        <f t="shared" ref="H9:H52" si="2">E9/C9*100</f>
        <v>122.14416089816442</v>
      </c>
    </row>
    <row r="10" spans="1:8" x14ac:dyDescent="0.2">
      <c r="A10" s="11" t="s">
        <v>35</v>
      </c>
      <c r="B10" s="18" t="s">
        <v>34</v>
      </c>
      <c r="C10" s="20">
        <v>10.4</v>
      </c>
      <c r="D10" s="20">
        <v>163.6</v>
      </c>
      <c r="E10" s="20">
        <v>163.6</v>
      </c>
      <c r="F10" s="32">
        <f t="shared" si="0"/>
        <v>100</v>
      </c>
      <c r="G10" s="32">
        <f t="shared" si="1"/>
        <v>0</v>
      </c>
      <c r="H10" s="34">
        <f t="shared" si="2"/>
        <v>1573.0769230769231</v>
      </c>
    </row>
    <row r="11" spans="1:8" ht="36" x14ac:dyDescent="0.2">
      <c r="A11" s="11" t="s">
        <v>86</v>
      </c>
      <c r="B11" s="18" t="s">
        <v>87</v>
      </c>
      <c r="C11" s="20">
        <v>64.900000000000006</v>
      </c>
      <c r="D11" s="20"/>
      <c r="E11" s="20">
        <v>18.399999999999999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4196.1000000000004</v>
      </c>
      <c r="D12" s="20">
        <v>3942.9</v>
      </c>
      <c r="E12" s="20">
        <v>3870.6</v>
      </c>
      <c r="F12" s="32">
        <f t="shared" si="0"/>
        <v>98.166324279083909</v>
      </c>
      <c r="G12" s="32">
        <f t="shared" si="1"/>
        <v>-72.300000000000182</v>
      </c>
      <c r="H12" s="34">
        <f t="shared" si="2"/>
        <v>92.242796882819761</v>
      </c>
    </row>
    <row r="13" spans="1:8" ht="48" x14ac:dyDescent="0.2">
      <c r="A13" s="36" t="s">
        <v>79</v>
      </c>
      <c r="B13" s="36" t="s">
        <v>78</v>
      </c>
      <c r="C13" s="20">
        <v>230.1</v>
      </c>
      <c r="D13" s="20">
        <v>143</v>
      </c>
      <c r="E13" s="20">
        <v>160.9</v>
      </c>
      <c r="F13" s="32">
        <f t="shared" si="0"/>
        <v>112.51748251748252</v>
      </c>
      <c r="G13" s="32">
        <f t="shared" si="1"/>
        <v>17.900000000000006</v>
      </c>
      <c r="H13" s="34">
        <f t="shared" si="2"/>
        <v>69.926119078661458</v>
      </c>
    </row>
    <row r="14" spans="1:8" ht="60" x14ac:dyDescent="0.2">
      <c r="A14" s="36" t="s">
        <v>80</v>
      </c>
      <c r="B14" s="36" t="s">
        <v>77</v>
      </c>
      <c r="C14" s="20">
        <v>79.7</v>
      </c>
      <c r="D14" s="20">
        <v>85</v>
      </c>
      <c r="E14" s="20">
        <v>86.3</v>
      </c>
      <c r="F14" s="32">
        <f t="shared" si="0"/>
        <v>101.52941176470587</v>
      </c>
      <c r="G14" s="32">
        <f t="shared" si="1"/>
        <v>1.2999999999999972</v>
      </c>
      <c r="H14" s="34">
        <f t="shared" si="2"/>
        <v>108.28105395232119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947.1</v>
      </c>
      <c r="F16" s="32" t="e">
        <f t="shared" si="0"/>
        <v>#DIV/0!</v>
      </c>
      <c r="G16" s="32">
        <f t="shared" si="1"/>
        <v>947.1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4253.6000000000004</v>
      </c>
      <c r="D21" s="20">
        <v>4464.2</v>
      </c>
      <c r="E21" s="20">
        <v>5061</v>
      </c>
      <c r="F21" s="32">
        <f t="shared" si="0"/>
        <v>113.36857667667219</v>
      </c>
      <c r="G21" s="32">
        <f t="shared" si="1"/>
        <v>596.80000000000018</v>
      </c>
      <c r="H21" s="34">
        <f t="shared" si="2"/>
        <v>118.98156855369568</v>
      </c>
    </row>
    <row r="22" spans="1:8" ht="24" x14ac:dyDescent="0.2">
      <c r="A22" s="11" t="s">
        <v>43</v>
      </c>
      <c r="B22" s="18" t="s">
        <v>91</v>
      </c>
      <c r="C22" s="20">
        <v>580.9</v>
      </c>
      <c r="D22" s="20">
        <v>81</v>
      </c>
      <c r="E22" s="20">
        <v>91.5</v>
      </c>
      <c r="F22" s="32">
        <f t="shared" si="0"/>
        <v>112.96296296296295</v>
      </c>
      <c r="G22" s="32">
        <f t="shared" si="1"/>
        <v>10.5</v>
      </c>
      <c r="H22" s="34">
        <f t="shared" si="2"/>
        <v>15.751420210018937</v>
      </c>
    </row>
    <row r="23" spans="1:8" x14ac:dyDescent="0.2">
      <c r="A23" s="11" t="s">
        <v>64</v>
      </c>
      <c r="B23" s="18" t="s">
        <v>65</v>
      </c>
      <c r="C23" s="20">
        <v>10343.799999999999</v>
      </c>
      <c r="D23" s="20">
        <v>5480.7</v>
      </c>
      <c r="E23" s="20">
        <v>4774.6000000000004</v>
      </c>
      <c r="F23" s="32">
        <f>E23/D23*100</f>
        <v>87.116609192256476</v>
      </c>
      <c r="G23" s="32">
        <f>E23-D23</f>
        <v>-706.09999999999945</v>
      </c>
      <c r="H23" s="34">
        <f>E23/C23*100</f>
        <v>46.159051799145388</v>
      </c>
    </row>
    <row r="24" spans="1:8" ht="24" x14ac:dyDescent="0.2">
      <c r="A24" s="11" t="s">
        <v>44</v>
      </c>
      <c r="B24" s="18" t="s">
        <v>45</v>
      </c>
      <c r="C24" s="20">
        <v>175</v>
      </c>
      <c r="D24" s="20">
        <v>1490</v>
      </c>
      <c r="E24" s="20">
        <v>1518.3</v>
      </c>
      <c r="F24" s="32">
        <f t="shared" si="0"/>
        <v>101.89932885906039</v>
      </c>
      <c r="G24" s="32">
        <f t="shared" si="1"/>
        <v>28.299999999999955</v>
      </c>
      <c r="H24" s="34">
        <f t="shared" si="2"/>
        <v>867.6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3.8</v>
      </c>
      <c r="D26" s="20">
        <v>175.8</v>
      </c>
      <c r="E26" s="20">
        <v>176.9</v>
      </c>
      <c r="F26" s="32">
        <f t="shared" si="0"/>
        <v>100.62571103526734</v>
      </c>
      <c r="G26" s="32">
        <f t="shared" si="1"/>
        <v>1.0999999999999943</v>
      </c>
      <c r="H26" s="34">
        <f t="shared" si="2"/>
        <v>4655.2631578947367</v>
      </c>
    </row>
    <row r="27" spans="1:8" x14ac:dyDescent="0.2">
      <c r="A27" s="11" t="s">
        <v>48</v>
      </c>
      <c r="B27" s="18" t="s">
        <v>49</v>
      </c>
      <c r="C27" s="20">
        <v>0.4</v>
      </c>
      <c r="D27" s="20"/>
      <c r="E27" s="20">
        <v>43.9</v>
      </c>
      <c r="F27" s="32" t="e">
        <f t="shared" si="0"/>
        <v>#DIV/0!</v>
      </c>
      <c r="G27" s="32">
        <f t="shared" si="1"/>
        <v>43.9</v>
      </c>
      <c r="H27" s="34">
        <f t="shared" si="2"/>
        <v>10974.999999999998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 t="e">
        <f t="shared" si="0"/>
        <v>#DIV/0!</v>
      </c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 t="e">
        <f t="shared" si="0"/>
        <v>#DIV/0!</v>
      </c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150068.59999999998</v>
      </c>
      <c r="D30" s="23">
        <f>SUM(D8:D29)</f>
        <v>146104.90000000002</v>
      </c>
      <c r="E30" s="23">
        <f>SUM(E8:E29)</f>
        <v>161085.9</v>
      </c>
      <c r="F30" s="33">
        <f t="shared" si="0"/>
        <v>110.25359176865388</v>
      </c>
      <c r="G30" s="33">
        <f t="shared" si="1"/>
        <v>14980.999999999971</v>
      </c>
      <c r="H30" s="35">
        <f t="shared" si="2"/>
        <v>107.34150914981551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228132.4</v>
      </c>
      <c r="D31" s="22">
        <f>D32+D33+D34+D35+D36+D37+D38</f>
        <v>296100.2</v>
      </c>
      <c r="E31" s="22">
        <f>E32+E33+E34+E35+E36+E37+E38</f>
        <v>294846.60000000003</v>
      </c>
      <c r="F31" s="33">
        <f t="shared" si="0"/>
        <v>99.576629803019387</v>
      </c>
      <c r="G31" s="33">
        <f t="shared" si="1"/>
        <v>-1253.5999999999767</v>
      </c>
      <c r="H31" s="35">
        <f t="shared" si="2"/>
        <v>129.24363220656076</v>
      </c>
    </row>
    <row r="32" spans="1:8" x14ac:dyDescent="0.2">
      <c r="A32" s="11"/>
      <c r="B32" s="18" t="s">
        <v>10</v>
      </c>
      <c r="C32" s="20">
        <v>6977.6</v>
      </c>
      <c r="D32" s="20">
        <v>8040.5</v>
      </c>
      <c r="E32" s="20">
        <v>8040.5</v>
      </c>
      <c r="F32" s="32">
        <f t="shared" si="0"/>
        <v>100</v>
      </c>
      <c r="G32" s="32">
        <f t="shared" si="1"/>
        <v>0</v>
      </c>
      <c r="H32" s="34">
        <f t="shared" si="2"/>
        <v>115.23303141481311</v>
      </c>
    </row>
    <row r="33" spans="1:8" x14ac:dyDescent="0.2">
      <c r="A33" s="11"/>
      <c r="B33" s="18" t="s">
        <v>11</v>
      </c>
      <c r="C33" s="20">
        <v>2476.1999999999998</v>
      </c>
      <c r="D33" s="20">
        <v>15848.6</v>
      </c>
      <c r="E33" s="20">
        <v>15267.8</v>
      </c>
      <c r="F33" s="32">
        <f t="shared" si="0"/>
        <v>96.335322993829095</v>
      </c>
      <c r="G33" s="32">
        <f t="shared" si="1"/>
        <v>-580.80000000000109</v>
      </c>
      <c r="H33" s="34">
        <f t="shared" si="2"/>
        <v>616.58185930054117</v>
      </c>
    </row>
    <row r="34" spans="1:8" x14ac:dyDescent="0.2">
      <c r="A34" s="11"/>
      <c r="B34" s="18" t="s">
        <v>22</v>
      </c>
      <c r="C34" s="20">
        <v>218134.5</v>
      </c>
      <c r="D34" s="20">
        <v>264284</v>
      </c>
      <c r="E34" s="20">
        <v>263437.7</v>
      </c>
      <c r="F34" s="32">
        <f t="shared" si="0"/>
        <v>99.679776301251692</v>
      </c>
      <c r="G34" s="32">
        <f t="shared" si="1"/>
        <v>-846.29999999998836</v>
      </c>
      <c r="H34" s="34">
        <f t="shared" si="2"/>
        <v>120.76847082877767</v>
      </c>
    </row>
    <row r="35" spans="1:8" x14ac:dyDescent="0.2">
      <c r="A35" s="11"/>
      <c r="B35" s="18" t="s">
        <v>72</v>
      </c>
      <c r="C35" s="20">
        <v>544.1</v>
      </c>
      <c r="D35" s="20">
        <v>1076.7</v>
      </c>
      <c r="E35" s="20">
        <v>1223.2</v>
      </c>
      <c r="F35" s="32">
        <f t="shared" si="0"/>
        <v>113.6063898950497</v>
      </c>
      <c r="G35" s="32">
        <f t="shared" si="1"/>
        <v>146.5</v>
      </c>
      <c r="H35" s="34">
        <f t="shared" si="2"/>
        <v>224.81161551185443</v>
      </c>
    </row>
    <row r="36" spans="1:8" x14ac:dyDescent="0.2">
      <c r="A36" s="11"/>
      <c r="B36" s="18" t="s">
        <v>59</v>
      </c>
      <c r="C36" s="20"/>
      <c r="D36" s="20">
        <v>7677.3</v>
      </c>
      <c r="E36" s="20">
        <v>7704.3</v>
      </c>
      <c r="F36" s="32">
        <f t="shared" si="0"/>
        <v>100.35168613965848</v>
      </c>
      <c r="G36" s="32">
        <f>E36-D36</f>
        <v>27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>
        <v>796.2</v>
      </c>
      <c r="E37" s="20">
        <v>796.2</v>
      </c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-1623.1</v>
      </c>
      <c r="E38" s="20">
        <v>-1623.1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378201</v>
      </c>
      <c r="D39" s="23">
        <f>D30+D31</f>
        <v>442205.10000000003</v>
      </c>
      <c r="E39" s="23">
        <f>E30+E31</f>
        <v>455932.5</v>
      </c>
      <c r="F39" s="33">
        <f>E39/D39*100</f>
        <v>103.10430612401349</v>
      </c>
      <c r="G39" s="33">
        <f t="shared" si="1"/>
        <v>13727.399999999965</v>
      </c>
      <c r="H39" s="35">
        <f t="shared" si="2"/>
        <v>120.55295993400334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32250.6</v>
      </c>
      <c r="D41" s="21">
        <v>42251.7</v>
      </c>
      <c r="E41" s="20">
        <v>34564.199999999997</v>
      </c>
      <c r="F41" s="32">
        <f t="shared" ref="F41:F52" si="3">E41/D41*100</f>
        <v>81.805465815576653</v>
      </c>
      <c r="G41" s="32">
        <f t="shared" ref="G41:G52" si="4">E41-D41</f>
        <v>-7687.5</v>
      </c>
      <c r="H41" s="34">
        <f t="shared" si="2"/>
        <v>107.17382002195308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104.6</v>
      </c>
      <c r="E43" s="20">
        <v>93.8</v>
      </c>
      <c r="F43" s="32">
        <f t="shared" si="3"/>
        <v>89.674952198852779</v>
      </c>
      <c r="G43" s="32">
        <f t="shared" si="4"/>
        <v>-10.799999999999997</v>
      </c>
      <c r="H43" s="34">
        <f t="shared" si="2"/>
        <v>78.166666666666657</v>
      </c>
    </row>
    <row r="44" spans="1:8" x14ac:dyDescent="0.2">
      <c r="A44" s="9" t="s">
        <v>52</v>
      </c>
      <c r="B44" s="18" t="s">
        <v>53</v>
      </c>
      <c r="C44" s="21">
        <v>6171.9</v>
      </c>
      <c r="D44" s="21">
        <v>8957.7000000000007</v>
      </c>
      <c r="E44" s="20">
        <v>8305.6</v>
      </c>
      <c r="F44" s="32">
        <f>E44/D44*100</f>
        <v>92.7202295232035</v>
      </c>
      <c r="G44" s="32">
        <f>E44-D44</f>
        <v>-652.10000000000036</v>
      </c>
      <c r="H44" s="34">
        <f>E44/C44*100</f>
        <v>134.57120173690438</v>
      </c>
    </row>
    <row r="45" spans="1:8" x14ac:dyDescent="0.2">
      <c r="A45" s="9" t="s">
        <v>75</v>
      </c>
      <c r="B45" s="18" t="s">
        <v>76</v>
      </c>
      <c r="C45" s="21">
        <v>447.8</v>
      </c>
      <c r="D45" s="21">
        <v>9861.5</v>
      </c>
      <c r="E45" s="20">
        <v>5618.1</v>
      </c>
      <c r="F45" s="32">
        <f>E45/D45*100</f>
        <v>56.970034984535822</v>
      </c>
      <c r="G45" s="32">
        <f>E45-D45</f>
        <v>-4243.3999999999996</v>
      </c>
      <c r="H45" s="34">
        <f>E45/C45*100</f>
        <v>1254.6002679767755</v>
      </c>
    </row>
    <row r="46" spans="1:8" x14ac:dyDescent="0.2">
      <c r="A46" s="9" t="s">
        <v>29</v>
      </c>
      <c r="B46" s="18" t="s">
        <v>6</v>
      </c>
      <c r="C46" s="21">
        <v>256322.5</v>
      </c>
      <c r="D46" s="21">
        <v>302823.40000000002</v>
      </c>
      <c r="E46" s="20">
        <v>292140.5</v>
      </c>
      <c r="F46" s="32">
        <f t="shared" si="3"/>
        <v>96.472234312143641</v>
      </c>
      <c r="G46" s="32">
        <f t="shared" si="4"/>
        <v>-10682.900000000023</v>
      </c>
      <c r="H46" s="34">
        <f t="shared" si="2"/>
        <v>113.97380253391722</v>
      </c>
    </row>
    <row r="47" spans="1:8" x14ac:dyDescent="0.2">
      <c r="A47" s="9" t="s">
        <v>30</v>
      </c>
      <c r="B47" s="18" t="s">
        <v>13</v>
      </c>
      <c r="C47" s="21">
        <v>25901.1</v>
      </c>
      <c r="D47" s="21">
        <v>27011.8</v>
      </c>
      <c r="E47" s="20">
        <v>24686.7</v>
      </c>
      <c r="F47" s="32">
        <f t="shared" si="3"/>
        <v>91.392280410783442</v>
      </c>
      <c r="G47" s="32">
        <f t="shared" si="4"/>
        <v>-2325.0999999999985</v>
      </c>
      <c r="H47" s="34">
        <f t="shared" si="2"/>
        <v>95.311396041094781</v>
      </c>
    </row>
    <row r="48" spans="1:8" x14ac:dyDescent="0.2">
      <c r="A48" s="9" t="s">
        <v>31</v>
      </c>
      <c r="B48" s="18" t="s">
        <v>8</v>
      </c>
      <c r="C48" s="21">
        <v>263.10000000000002</v>
      </c>
      <c r="D48" s="21">
        <v>611.20000000000005</v>
      </c>
      <c r="E48" s="20">
        <v>263.10000000000002</v>
      </c>
      <c r="F48" s="32">
        <f t="shared" si="3"/>
        <v>43.046465968586389</v>
      </c>
      <c r="G48" s="32">
        <f t="shared" si="4"/>
        <v>-348.1</v>
      </c>
      <c r="H48" s="34">
        <f t="shared" si="2"/>
        <v>100</v>
      </c>
    </row>
    <row r="49" spans="1:8" x14ac:dyDescent="0.2">
      <c r="A49" s="9" t="s">
        <v>32</v>
      </c>
      <c r="B49" s="18" t="s">
        <v>28</v>
      </c>
      <c r="C49" s="20">
        <v>36929.4</v>
      </c>
      <c r="D49" s="20">
        <v>61411.7</v>
      </c>
      <c r="E49" s="20">
        <v>60020.1</v>
      </c>
      <c r="F49" s="32">
        <f t="shared" si="3"/>
        <v>97.733982286762938</v>
      </c>
      <c r="G49" s="32">
        <f t="shared" si="4"/>
        <v>-1391.5999999999985</v>
      </c>
      <c r="H49" s="34">
        <f t="shared" si="2"/>
        <v>162.52660481892477</v>
      </c>
    </row>
    <row r="50" spans="1:8" x14ac:dyDescent="0.2">
      <c r="A50" s="9" t="s">
        <v>54</v>
      </c>
      <c r="B50" s="18" t="s">
        <v>70</v>
      </c>
      <c r="C50" s="20">
        <v>8650.2000000000007</v>
      </c>
      <c r="D50" s="20">
        <v>8754.6</v>
      </c>
      <c r="E50" s="20">
        <v>8724.7000000000007</v>
      </c>
      <c r="F50" s="32">
        <f t="shared" si="3"/>
        <v>99.658465263975515</v>
      </c>
      <c r="G50" s="32">
        <f t="shared" si="4"/>
        <v>-29.899999999999636</v>
      </c>
      <c r="H50" s="34">
        <f t="shared" si="2"/>
        <v>100.86125176296501</v>
      </c>
    </row>
    <row r="51" spans="1:8" x14ac:dyDescent="0.2">
      <c r="A51" s="9" t="s">
        <v>71</v>
      </c>
      <c r="B51" s="18" t="s">
        <v>55</v>
      </c>
      <c r="C51" s="20">
        <v>11144.4</v>
      </c>
      <c r="D51" s="20">
        <v>11144.4</v>
      </c>
      <c r="E51" s="20">
        <v>11144.4</v>
      </c>
      <c r="F51" s="32">
        <f>E51/D51*100</f>
        <v>100</v>
      </c>
      <c r="G51" s="32">
        <f>E51-D51</f>
        <v>0</v>
      </c>
      <c r="H51" s="34">
        <f>E51/C51*100</f>
        <v>100</v>
      </c>
    </row>
    <row r="52" spans="1:8" x14ac:dyDescent="0.2">
      <c r="A52" s="10">
        <v>9800</v>
      </c>
      <c r="B52" s="19" t="s">
        <v>42</v>
      </c>
      <c r="C52" s="22">
        <f>SUM(C41:C51)</f>
        <v>378201</v>
      </c>
      <c r="D52" s="22">
        <f>SUM(D41:D51)</f>
        <v>472932.60000000003</v>
      </c>
      <c r="E52" s="22">
        <f>SUM(E41:E51)</f>
        <v>445561.2</v>
      </c>
      <c r="F52" s="33">
        <f t="shared" si="3"/>
        <v>94.212409971315154</v>
      </c>
      <c r="G52" s="33">
        <f t="shared" si="4"/>
        <v>-27371.400000000023</v>
      </c>
      <c r="H52" s="35">
        <f t="shared" si="2"/>
        <v>117.81068796750935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-30727.5</v>
      </c>
      <c r="E53" s="20">
        <f>E39-E52</f>
        <v>10371.299999999988</v>
      </c>
      <c r="F53" s="32">
        <f>E53/D53*100</f>
        <v>-33.75250183060772</v>
      </c>
      <c r="G53" s="32">
        <f>E53-D53</f>
        <v>41098.799999999988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Malisheva</cp:lastModifiedBy>
  <cp:lastPrinted>2020-06-10T07:49:09Z</cp:lastPrinted>
  <dcterms:created xsi:type="dcterms:W3CDTF">2003-09-26T11:31:27Z</dcterms:created>
  <dcterms:modified xsi:type="dcterms:W3CDTF">2021-02-25T08:16:41Z</dcterms:modified>
</cp:coreProperties>
</file>