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6052C433-0871-4A66-BB05-20065B8C79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<sst xmlns="http://schemas.openxmlformats.org/spreadsheetml/2006/main" count="97" uniqueCount="97">
  <si>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</si>
  <si>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</si>
  <si>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</si>
  <si>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</si>
  <si>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</si>
  <si>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</si>
  <si>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</si>
  <si>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</si>
  <si>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</si>
  <si>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</si>
  <si>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</si>
  <si>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</si>
  <si>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</si>
  <si>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</si>
  <si>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</si>
  <si>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</si>
  <si>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</si>
  <si>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</si>
  <si>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</si>
  <si>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</si>
  <si>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</si>
  <si>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</si>
  <si>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</si>
  <si>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</si>
  <si>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</si>
  <si>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</si>
  <si>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</si>
  <si>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</si>
  <si>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</si>
  <si>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</si>
  <si>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</si>
  <si>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</si>
  <si>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</si>
  <si>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</si>
  <si>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</si>
  <si>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</si>
  <si>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</si>
  <si>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</si>
  <si>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</si>
  <si>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</si>
  <si>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</si>
  <si>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</si>
  <si>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</si>
  <si>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</si>
  <si>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</si>
  <si>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</si>
  <si>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</si>
  <si>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</si>
  <si>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</si>
  <si>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</si>
  <si>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</si>
  <si>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</si>
  <si>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</si>
  <si>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</si>
  <si>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</si>
  <si>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</si>
  <si>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</si>
  <si>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</si>
  <si>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</si>
  <si>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</si>
  <si>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</si>
  <si>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</si>
  <si>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</si>
  <si>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</si>
  <si>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</si>
  <si>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</si>
  <si>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</si>
  <si>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</si>
  <si>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</si>
  <si>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</si>
  <si>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</si>
  <si>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</si>
  <si>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</si>
  <si>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</si>
  <si>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</si>
  <si>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</si>
  <si>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</si>
  <si>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</si>
  <si>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</si>
  <si>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</si>
  <si>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</si>
  <si>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</si>
  <si>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</si>
  <si>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</si>
  <si>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</si>
  <si>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</si>
  <si>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</si>
  <si>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</si>
  <si>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</si>
  <si>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</si>
  <si>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</si>
  <si>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</si>
  <si>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</si>
  <si>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</si>
  <si>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01.05.2021 год</t>
  </si>
  <si>
    <t>на 01.05.2021года</t>
  </si>
  <si>
    <t>кассовое исполнение на  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</si>
</sst>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F43" sqref="F4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140613</v>
      </c>
      <c r="E8" s="20">
        <v>51837.7</v>
      </c>
      <c r="F8" s="32">
        <f t="shared" ref="F8:F38" si="0">E8/D8*100</f>
        <v>36.865510301323489</v>
      </c>
      <c r="G8" s="32">
        <f>E8-D8</f>
        <v>-88775.3</v>
      </c>
      <c r="H8" s="34">
        <f>E8/C8*100</f>
        <v>36.865510301323489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854.7</v>
      </c>
      <c r="E9" s="20">
        <v>970.5</v>
      </c>
      <c r="F9" s="32">
        <f t="shared" si="0"/>
        <v>113.54861354861355</v>
      </c>
      <c r="G9" s="32">
        <f t="shared" ref="G9:G39" si="1">E9-D9</f>
        <v>115.79999999999995</v>
      </c>
      <c r="H9" s="34">
        <f t="shared" ref="H9:H52" si="2">E9/C9*100</f>
        <v>113.54861354861355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11.4</v>
      </c>
      <c r="E10" s="20">
        <v>2158.1</v>
      </c>
      <c r="F10" s="32">
        <f t="shared" si="0"/>
        <v>18930.701754385966</v>
      </c>
      <c r="G10" s="32">
        <f t="shared" si="1"/>
        <v>2146.6999999999998</v>
      </c>
      <c r="H10" s="34">
        <f t="shared" si="2"/>
        <v>18930.701754385966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18.399999999999999</v>
      </c>
      <c r="E11" s="20">
        <v>458.6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1335.4</v>
      </c>
      <c r="F12" s="32">
        <f t="shared" si="0"/>
        <v>30.839222206826477</v>
      </c>
      <c r="G12" s="32">
        <f t="shared" si="1"/>
        <v>-2994.7999999999997</v>
      </c>
      <c r="H12" s="34">
        <f t="shared" si="2"/>
        <v>30.839222206826477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500.8</v>
      </c>
      <c r="F13" s="32">
        <f t="shared" si="0"/>
        <v>50.925360992475092</v>
      </c>
      <c r="G13" s="32">
        <f t="shared" si="1"/>
        <v>-482.59999999999997</v>
      </c>
      <c r="H13" s="34">
        <f t="shared" si="2"/>
        <v>50.925360992475092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173.9</v>
      </c>
      <c r="F14" s="32">
        <f t="shared" si="0"/>
        <v>53.855682873954791</v>
      </c>
      <c r="G14" s="32">
        <f t="shared" si="1"/>
        <v>-148.99999999999997</v>
      </c>
      <c r="H14" s="34">
        <f t="shared" si="2"/>
        <v>53.855682873954791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-27.8</v>
      </c>
      <c r="F16" s="32" t="e">
        <f t="shared" si="0"/>
        <v>#DIV/0!</v>
      </c>
      <c r="G16" s="32">
        <f t="shared" si="1"/>
        <v>-27.8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6054.2</v>
      </c>
      <c r="E21" s="20">
        <v>1928.1</v>
      </c>
      <c r="F21" s="32">
        <f t="shared" si="0"/>
        <v>31.847312609428162</v>
      </c>
      <c r="G21" s="32">
        <f t="shared" si="1"/>
        <v>-4126.1000000000004</v>
      </c>
      <c r="H21" s="34">
        <f t="shared" si="2"/>
        <v>31.097383955356278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27.1</v>
      </c>
      <c r="F22" s="32">
        <f t="shared" si="0"/>
        <v>34.922680412371136</v>
      </c>
      <c r="G22" s="32">
        <f t="shared" si="1"/>
        <v>-50.499999999999993</v>
      </c>
      <c r="H22" s="34">
        <f t="shared" si="2"/>
        <v>34.922680412371136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7434.9</v>
      </c>
      <c r="E23" s="20">
        <v>1864.1</v>
      </c>
      <c r="F23" s="32">
        <f>E23/D23*100</f>
        <v>25.072294180150372</v>
      </c>
      <c r="G23" s="32">
        <f>E23-D23</f>
        <v>-5570.7999999999993</v>
      </c>
      <c r="H23" s="34">
        <f>E23/C23*100</f>
        <v>25.096259996230373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336.6</v>
      </c>
      <c r="E24" s="20">
        <v>3886.1</v>
      </c>
      <c r="F24" s="32">
        <f t="shared" si="0"/>
        <v>1154.5157456922161</v>
      </c>
      <c r="G24" s="32">
        <f t="shared" si="1"/>
        <v>3549.5</v>
      </c>
      <c r="H24" s="34">
        <f t="shared" si="2"/>
        <v>2590.7333333333336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237.6</v>
      </c>
      <c r="E26" s="20">
        <v>17.7</v>
      </c>
      <c r="F26" s="32">
        <f t="shared" si="0"/>
        <v>7.4494949494949489</v>
      </c>
      <c r="G26" s="32">
        <f t="shared" si="1"/>
        <v>-219.9</v>
      </c>
      <c r="H26" s="34">
        <f t="shared" si="2"/>
        <v>7.4494949494949489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-18.5</v>
      </c>
      <c r="F27" s="32" t="e">
        <f t="shared" si="0"/>
        <v>#DIV/0!</v>
      </c>
      <c r="G27" s="32">
        <f t="shared" si="1"/>
        <v>-18.5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161274.90000000002</v>
      </c>
      <c r="E30" s="23">
        <f>SUM(E8:E29)</f>
        <v>65111.799999999988</v>
      </c>
      <c r="F30" s="33">
        <f t="shared" si="0"/>
        <v>40.373176483135303</v>
      </c>
      <c r="G30" s="33">
        <f t="shared" si="1"/>
        <v>-96163.100000000035</v>
      </c>
      <c r="H30" s="35">
        <f t="shared" si="2"/>
        <v>40.385121121001902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311265.59999999998</v>
      </c>
      <c r="E31" s="22">
        <f>E32+E33+E34+E35+E36+E37+E38</f>
        <v>103360.20000000001</v>
      </c>
      <c r="F31" s="33">
        <f t="shared" si="0"/>
        <v>33.206432063164073</v>
      </c>
      <c r="G31" s="33">
        <f t="shared" si="1"/>
        <v>-207905.39999999997</v>
      </c>
      <c r="H31" s="35">
        <f t="shared" si="2"/>
        <v>39.410115294191215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314.8</v>
      </c>
      <c r="F32" s="32">
        <f t="shared" si="0"/>
        <v>41.667769688947722</v>
      </c>
      <c r="G32" s="32">
        <f t="shared" si="1"/>
        <v>-440.7</v>
      </c>
      <c r="H32" s="34">
        <f t="shared" si="2"/>
        <v>41.667769688947722</v>
      </c>
    </row>
    <row r="33" spans="1:8" x14ac:dyDescent="0.2">
      <c r="A33" s="11"/>
      <c r="B33" s="18" t="s">
        <v>11</v>
      </c>
      <c r="C33" s="20">
        <v>1696.4</v>
      </c>
      <c r="D33" s="20">
        <v>50792.2</v>
      </c>
      <c r="E33" s="20">
        <v>1330.3</v>
      </c>
      <c r="F33" s="32">
        <f t="shared" si="0"/>
        <v>2.6191029331275275</v>
      </c>
      <c r="G33" s="32">
        <f t="shared" si="1"/>
        <v>-49461.899999999994</v>
      </c>
      <c r="H33" s="34">
        <f t="shared" si="2"/>
        <v>78.419004951662345</v>
      </c>
    </row>
    <row r="34" spans="1:8" x14ac:dyDescent="0.2">
      <c r="A34" s="11"/>
      <c r="B34" s="18" t="s">
        <v>22</v>
      </c>
      <c r="C34" s="20">
        <v>259816.3</v>
      </c>
      <c r="D34" s="20">
        <v>259816.3</v>
      </c>
      <c r="E34" s="20">
        <v>100516.3</v>
      </c>
      <c r="F34" s="32">
        <f t="shared" si="0"/>
        <v>38.687449555705321</v>
      </c>
      <c r="G34" s="32">
        <f t="shared" si="1"/>
        <v>-159300</v>
      </c>
      <c r="H34" s="34">
        <f t="shared" si="2"/>
        <v>38.687449555705321</v>
      </c>
    </row>
    <row r="35" spans="1:8" x14ac:dyDescent="0.2">
      <c r="A35" s="11"/>
      <c r="B35" s="18" t="s">
        <v>72</v>
      </c>
      <c r="C35" s="20"/>
      <c r="D35" s="20">
        <v>577.1</v>
      </c>
      <c r="E35" s="20">
        <v>549</v>
      </c>
      <c r="F35" s="32">
        <f t="shared" si="0"/>
        <v>95.130826546525725</v>
      </c>
      <c r="G35" s="32">
        <f t="shared" si="1"/>
        <v>-28.100000000000023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1341.3</v>
      </c>
      <c r="F36" s="32" t="e">
        <f t="shared" si="0"/>
        <v>#DIV/0!</v>
      </c>
      <c r="G36" s="32">
        <f>E36-D36</f>
        <v>1341.3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-1676</v>
      </c>
      <c r="E38" s="20">
        <v>-1692</v>
      </c>
      <c r="F38" s="32">
        <f t="shared" si="0"/>
        <v>100.9546539379475</v>
      </c>
      <c r="G38" s="32">
        <f>E38-D38</f>
        <v>-16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472540.5</v>
      </c>
      <c r="E39" s="23">
        <f>E30+E31</f>
        <v>168472</v>
      </c>
      <c r="F39" s="33">
        <f>E39/D39*100</f>
        <v>35.652393815979792</v>
      </c>
      <c r="G39" s="33">
        <f t="shared" si="1"/>
        <v>-304068.5</v>
      </c>
      <c r="H39" s="35">
        <f t="shared" si="2"/>
        <v>39.78130577097177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45073.4</v>
      </c>
      <c r="E41" s="20">
        <v>11450.1</v>
      </c>
      <c r="F41" s="32">
        <f t="shared" ref="F41:F52" si="3">E41/D41*100</f>
        <v>25.403231174040563</v>
      </c>
      <c r="G41" s="32">
        <f t="shared" ref="G41:G52" si="4">E41-D41</f>
        <v>-33623.300000000003</v>
      </c>
      <c r="H41" s="34">
        <f t="shared" si="2"/>
        <v>35.287754485666213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7468.5</v>
      </c>
      <c r="E44" s="20">
        <v>2241.5</v>
      </c>
      <c r="F44" s="32">
        <f>E44/D44*100</f>
        <v>30.012720091049072</v>
      </c>
      <c r="G44" s="32">
        <f>E44-D44</f>
        <v>-5227</v>
      </c>
      <c r="H44" s="34">
        <f>E44/C44*100</f>
        <v>43.494712331425248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46101.2</v>
      </c>
      <c r="E45" s="20">
        <v>254</v>
      </c>
      <c r="F45" s="32">
        <f>E45/D45*100</f>
        <v>0.55096179708988058</v>
      </c>
      <c r="G45" s="32">
        <f>E45-D45</f>
        <v>-45847.199999999997</v>
      </c>
      <c r="H45" s="34">
        <f>E45/C45*100</f>
        <v>46.579864294883556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302892.40000000002</v>
      </c>
      <c r="E46" s="20">
        <v>104155.2</v>
      </c>
      <c r="F46" s="32">
        <f t="shared" si="3"/>
        <v>34.386864774421539</v>
      </c>
      <c r="G46" s="32">
        <f t="shared" si="4"/>
        <v>-198737.2</v>
      </c>
      <c r="H46" s="34">
        <f t="shared" si="2"/>
        <v>37.5169114839602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30460.799999999999</v>
      </c>
      <c r="E47" s="20">
        <v>12461.5</v>
      </c>
      <c r="F47" s="32">
        <f t="shared" si="3"/>
        <v>40.909956402983504</v>
      </c>
      <c r="G47" s="32">
        <f t="shared" si="4"/>
        <v>-17999.3</v>
      </c>
      <c r="H47" s="34">
        <f t="shared" si="2"/>
        <v>42.052778996389165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59993.4</v>
      </c>
      <c r="E49" s="20">
        <v>23077.9</v>
      </c>
      <c r="F49" s="32">
        <f t="shared" si="3"/>
        <v>38.467398080455517</v>
      </c>
      <c r="G49" s="32">
        <f t="shared" si="4"/>
        <v>-36915.5</v>
      </c>
      <c r="H49" s="34">
        <f t="shared" si="2"/>
        <v>38.514905022413444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12178.2</v>
      </c>
      <c r="E50" s="20">
        <v>7277.7</v>
      </c>
      <c r="F50" s="32">
        <f t="shared" si="3"/>
        <v>59.760063063506919</v>
      </c>
      <c r="G50" s="32">
        <f t="shared" si="4"/>
        <v>-4900.5000000000009</v>
      </c>
      <c r="H50" s="34">
        <f t="shared" si="2"/>
        <v>95.511634316311671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4073.2</v>
      </c>
      <c r="F51" s="32">
        <f>E51/D51*100</f>
        <v>41.666155199574462</v>
      </c>
      <c r="G51" s="32">
        <f>E51-D51</f>
        <v>-5702.5999999999995</v>
      </c>
      <c r="H51" s="34">
        <f>E51/C51*100</f>
        <v>41.666155199574462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515022.60000000003</v>
      </c>
      <c r="E52" s="22">
        <f>SUM(E41:E51)</f>
        <v>165191.10000000003</v>
      </c>
      <c r="F52" s="33">
        <f t="shared" si="3"/>
        <v>32.07453420490674</v>
      </c>
      <c r="G52" s="33">
        <f t="shared" si="4"/>
        <v>-349831.5</v>
      </c>
      <c r="H52" s="35">
        <f t="shared" si="2"/>
        <v>39.006586612274894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-42482.100000000035</v>
      </c>
      <c r="E53" s="20">
        <f>E39-E52</f>
        <v>3280.8999999999651</v>
      </c>
      <c r="F53" s="32">
        <f>E53/D53*100</f>
        <v>-7.7230174591179868</v>
      </c>
      <c r="G53" s="32">
        <f>E53-D53</f>
        <v>45763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2021-05-14T11:57:24Z</dcterms:modified>
</cp:coreProperties>
</file>