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200.201\obmen\Управление финансов\2021\февраль\Уточнение бюджета\"/>
    </mc:Choice>
  </mc:AlternateContent>
  <xr:revisionPtr revIDLastSave="0" documentId="13_ncr:1_{ABD41A3F-0595-42BA-80E7-BCF7FCC9AC55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8" i="1" l="1"/>
  <c r="D89" i="1"/>
  <c r="C88" i="1"/>
  <c r="C89" i="1"/>
  <c r="D86" i="1" l="1"/>
  <c r="D84" i="1"/>
  <c r="C86" i="1"/>
  <c r="C84" i="1"/>
  <c r="D105" i="1" l="1"/>
  <c r="C105" i="1"/>
  <c r="D100" i="1"/>
  <c r="C100" i="1"/>
  <c r="D98" i="1"/>
  <c r="C98" i="1"/>
  <c r="D83" i="1"/>
  <c r="C83" i="1"/>
  <c r="C23" i="1" l="1"/>
  <c r="D23" i="1"/>
  <c r="D76" i="1" l="1"/>
  <c r="D75" i="1" s="1"/>
  <c r="D73" i="1"/>
  <c r="D71" i="1"/>
  <c r="D69" i="1"/>
  <c r="C76" i="1"/>
  <c r="C75" i="1"/>
  <c r="C73" i="1"/>
  <c r="C71" i="1"/>
  <c r="C69" i="1"/>
  <c r="D65" i="1"/>
  <c r="D64" i="1" s="1"/>
  <c r="D63" i="1" s="1"/>
  <c r="C65" i="1"/>
  <c r="C64" i="1" s="1"/>
  <c r="C63" i="1" s="1"/>
  <c r="D55" i="1"/>
  <c r="D52" i="1" s="1"/>
  <c r="C55" i="1"/>
  <c r="C52" i="1" s="1"/>
  <c r="D43" i="1"/>
  <c r="D49" i="1"/>
  <c r="D48" i="1" s="1"/>
  <c r="C49" i="1"/>
  <c r="C48" i="1" s="1"/>
  <c r="C43" i="1"/>
  <c r="D39" i="1"/>
  <c r="C39" i="1"/>
  <c r="C68" i="1" l="1"/>
  <c r="C67" i="1" s="1"/>
  <c r="D68" i="1"/>
  <c r="D67" i="1" s="1"/>
  <c r="C104" i="1" l="1"/>
  <c r="D102" i="1"/>
  <c r="C102" i="1"/>
  <c r="D96" i="1"/>
  <c r="C96" i="1"/>
  <c r="D94" i="1"/>
  <c r="C94" i="1"/>
  <c r="C93" i="1" s="1"/>
  <c r="D81" i="1"/>
  <c r="D80" i="1" s="1"/>
  <c r="C81" i="1"/>
  <c r="C80" i="1" s="1"/>
  <c r="D61" i="1"/>
  <c r="C61" i="1"/>
  <c r="D59" i="1"/>
  <c r="D58" i="1" s="1"/>
  <c r="C59" i="1"/>
  <c r="C58" i="1" s="1"/>
  <c r="D51" i="1"/>
  <c r="C51" i="1"/>
  <c r="D46" i="1"/>
  <c r="D42" i="1" s="1"/>
  <c r="C46" i="1"/>
  <c r="C42" i="1" s="1"/>
  <c r="D37" i="1"/>
  <c r="C37" i="1"/>
  <c r="D35" i="1"/>
  <c r="C35" i="1"/>
  <c r="D33" i="1"/>
  <c r="C33" i="1"/>
  <c r="D31" i="1"/>
  <c r="C31" i="1"/>
  <c r="D27" i="1"/>
  <c r="C27" i="1"/>
  <c r="D25" i="1"/>
  <c r="C25" i="1"/>
  <c r="D21" i="1"/>
  <c r="C21" i="1"/>
  <c r="D15" i="1"/>
  <c r="D14" i="1" s="1"/>
  <c r="C15" i="1"/>
  <c r="C14" i="1" s="1"/>
  <c r="C30" i="1" l="1"/>
  <c r="C29" i="1" s="1"/>
  <c r="D20" i="1"/>
  <c r="D19" i="1" s="1"/>
  <c r="D104" i="1"/>
  <c r="C57" i="1"/>
  <c r="C20" i="1"/>
  <c r="C19" i="1" s="1"/>
  <c r="D41" i="1"/>
  <c r="C41" i="1"/>
  <c r="D57" i="1"/>
  <c r="D30" i="1"/>
  <c r="D29" i="1" s="1"/>
  <c r="C79" i="1"/>
  <c r="C78" i="1" s="1"/>
  <c r="C13" i="1" l="1"/>
  <c r="C129" i="1" s="1"/>
  <c r="D93" i="1"/>
  <c r="D13" i="1"/>
  <c r="D79" i="1" l="1"/>
  <c r="D78" i="1" s="1"/>
  <c r="D129" i="1" s="1"/>
</calcChain>
</file>

<file path=xl/sharedStrings.xml><?xml version="1.0" encoding="utf-8"?>
<sst xmlns="http://schemas.openxmlformats.org/spreadsheetml/2006/main" count="218" uniqueCount="215">
  <si>
    <t>к решению Представительного Собрания</t>
  </si>
  <si>
    <t>Прогнозируемое поступление доходов в бюджет муниципального района</t>
  </si>
  <si>
    <t>Код бюджетной классификации Российской Федерации</t>
  </si>
  <si>
    <t>Наименование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</si>
  <si>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</si>
  <si>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</si>
  <si>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</si>
  <si>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</si>
  <si>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</si>
  <si>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</si>
  <si>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</si>
  <si>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</si>
  <si>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</si>
  <si>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</si>
  <si>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</si>
  <si>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</si>
  <si>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</si>
  <si>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</si>
  <si>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</si>
  <si>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</si>
  <si>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</si>
  <si>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</si>
  <si>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</si>
  <si>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</si>
  <si>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</si>
  <si>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1 03 02241 01 0000 110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</si>
  <si>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</si>
  <si>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</si>
  <si>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</si>
  <si>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</si>
  <si>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</si>
  <si>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</si>
  <si>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</si>
  <si>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</si>
  <si>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</si>
  <si>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</si>
  <si>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</si>
  <si>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</si>
  <si>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</si>
  <si>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</si>
  <si>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</si>
  <si>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</si>
  <si>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</si>
  <si>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1 05 02000 02 0000 110</t>
  </si>
  <si>
    <t>Единый налог на вмененный доход для отдельных видов деятельности</t>
  </si>
  <si>
    <t>1 05 02010 02 0000 110</t>
  </si>
  <si>
    <t>1 05 03000 01 0000 110</t>
  </si>
  <si>
    <t>Единый сельскохозяйственный налог</t>
  </si>
  <si>
    <t>1 05 03010 01 0000 110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</si>
  <si>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</si>
  <si>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</si>
  <si>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</si>
  <si>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</si>
  <si>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</si>
  <si>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</si>
  <si>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</si>
  <si>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</si>
  <si>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</si>
  <si>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</si>
  <si>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</si>
  <si>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</si>
  <si>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</si>
  <si>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</si>
  <si>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</si>
  <si>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Доходы от оказания платных услуг и 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</si>
  <si>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</si>
  <si>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</si>
  <si>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</si>
  <si>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 xml:space="preserve">Прочие доходы от оказания платных услуг (работ) </t>
  </si>
  <si>
    <t>1 13 01995 05 0000 130</t>
  </si>
  <si>
    <t>Прочие доходы от оказания платных услуг (работ) получателями средств бюджетов муниципальных районов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</si>
  <si>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</si>
  <si>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</si>
  <si>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</si>
  <si>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</si>
  <si>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</si>
  <si>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</si>
  <si>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</si>
  <si>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</si>
  <si>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</si>
  <si>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</si>
  <si>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</si>
  <si>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</si>
  <si>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2 02 15001 05 0000 150</t>
  </si>
  <si>
    <t>2 02 20000 00 0000 150</t>
  </si>
  <si>
    <t>2 02 29999 00 0000 150</t>
  </si>
  <si>
    <t>Прочие субсидии</t>
  </si>
  <si>
    <t>2 02 29999 05 0000 150</t>
  </si>
  <si>
    <t>2 02 30000 00 0000 150</t>
  </si>
  <si>
    <t xml:space="preserve">Субвенции бюджетам бюджетной системы Российской Федерации </t>
  </si>
  <si>
    <t>2 02 30013  00 0000 150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</si>
  <si>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</si>
  <si>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2 02 30013  05 0000 150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</si>
  <si>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</si>
  <si>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2 02  30027 00 0000 150</t>
  </si>
  <si>
    <t>Субвенции бюджетам на содержание ребенка в семье опекуна  и приемной семье, а также вознаграждение, причитающееся приемному родителю</t>
  </si>
  <si>
    <t>2 02  30027 05 0000 150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</si>
  <si>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</si>
  <si>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2 02 39998 00 0000 150</t>
  </si>
  <si>
    <t>Единая субвенция бюджетам местным бюджетам</t>
  </si>
  <si>
    <t>2 02 39998 05 0000 150</t>
  </si>
  <si>
    <t>Единая субвенция бюджетам муниципальных районов</t>
  </si>
  <si>
    <t>2 02 39999 00 0000 150</t>
  </si>
  <si>
    <t xml:space="preserve">Прочие субвенции </t>
  </si>
  <si>
    <t>2 02 39999 05 0000 150</t>
  </si>
  <si>
    <t>Прочие субвенции  бюджетам муниципальных районов</t>
  </si>
  <si>
    <t>В том числе:</t>
  </si>
  <si>
    <t>Субвенции бюджетам муниципальных районов на обеспечение мер социальной поддержки ветеранов труда и тружеников тыла</t>
  </si>
  <si>
    <t>Субвенции бюджетам муниципальных районов на выплату ежемесячного пособия на ребенка</t>
  </si>
  <si>
    <t>Субвенции бюджетам муниципальных районов  на оказание финансовой поддержки общественным организациям ветеранов войны, труда, Вооруженных сил и правоохранительных органов</t>
  </si>
  <si>
    <t>Субвенции 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</si>
  <si>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</si>
  <si>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Субвенции, передаваемые органам местного самоуправления муниципальных районов для осуществления государственных полномочий по предоставлению мер социальной поддержки работникам муниципальных учреждений культуры на оплату жилья и коммунальных услуг</t>
  </si>
  <si>
    <t xml:space="preserve">Субвенции, передаваемые органам местного самоуправления муниципальных районов на 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 </t>
  </si>
  <si>
    <t>Субвенции бюджетам муниципальных районов  на реализацию основных общеобразовательных и дополнительных программ 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средства обучения, игр, игрушек (за исключением расходов на содержание зданий и оплату коммунальных услуг)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</si>
  <si>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выплате компенсации части родительской платы </t>
  </si>
  <si>
    <t>Субвенции бюджетам муниципальных районов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</si>
  <si>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Субвенции бюджетам муниципальных районов для осуществления государственных полномочий по  финансовому обеспечению мер социальной поддержки на предоставление компенсации расходов на оплату жилых помещений, отопления и освещение работникам муниципальных образовательных организаций</t>
  </si>
  <si>
    <t>Субвенции 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</si>
  <si>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</si>
  <si>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>Субвенции бюджетам муниципальных районов на 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</si>
  <si>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Субвенции бюджетам муниципальных районов  на осуществление отдельных государственных полномочий в сфере трудовых отношений</t>
  </si>
  <si>
    <t>Субвенции бюджетам муниципальных районов  на содержание работников, осуществляющих переданные государственные полномочия по организации и осуществлению деятельности  по опеке и попечительству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</si>
  <si>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 за счет средств областного бюджета</t>
  </si>
  <si>
    <t>Субвенции, передаваемые органам местного самоуправления муниципальных районов на организацию проведения мероприятий при осуществлении деятельности по обращению с животными без владельцев</t>
  </si>
  <si>
    <t>Субвенции, передаваемые органам местного самоуправления муниципальных районов на содержание работников, осуществляющих отдельные государственные полномочия на организацию проведения мероприятий при осуществлении деятельности по обращению с животными без владельцев</t>
  </si>
  <si>
    <t>ВСЕГО ДОХОДОВ</t>
  </si>
  <si>
    <t>Курчатовского района Курской области</t>
  </si>
  <si>
    <t>"Курчатовский район" Курской области на плановый период 2022 и 2023 годов</t>
  </si>
  <si>
    <t>(рублей)</t>
  </si>
  <si>
    <t xml:space="preserve"> 2022 год</t>
  </si>
  <si>
    <t xml:space="preserve"> 2023 год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</si>
  <si>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</si>
  <si>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</si>
  <si>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</si>
  <si>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</si>
  <si>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</si>
  <si>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</si>
  <si>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</si>
  <si>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</si>
  <si>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</si>
  <si>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</si>
  <si>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1 11 05300 00 0000 120</t>
  </si>
  <si>
    <t>1 11 05320 00 0000 120</t>
  </si>
  <si>
    <t>1 11 05325 05 0000 120</t>
  </si>
  <si>
    <t>1 12 01030 01 0000 120</t>
  </si>
  <si>
    <t>1 12 01040 01 0000 120</t>
  </si>
  <si>
    <t>Плата за размещение отходов производства и потребления</t>
  </si>
  <si>
    <t xml:space="preserve">1 12 01041 01 0000 120 </t>
  </si>
  <si>
    <t xml:space="preserve">Плата за размещение отходов производства </t>
  </si>
  <si>
    <t>1 14 00000 00 0000 0000</t>
  </si>
  <si>
    <t>ДОХОДЫ ОТ ПРОДАЖИ МАТЕРИАЛЬНЫХ и НЕМАТЕРИАЛЬНЫХ АКТИВОВ</t>
  </si>
  <si>
    <t>1 14 06000 00 0000 430</t>
  </si>
  <si>
    <t>Доходы от продажи земельных участков находящихся в государственной и муниципальной собственности</t>
  </si>
  <si>
    <t>1 14 06010 00 0000 430</t>
  </si>
  <si>
    <t>Доходы от продажи земельных участков государственная собственность не которые не разграничена</t>
  </si>
  <si>
    <t>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</si>
  <si>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 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</si>
  <si>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</si>
  <si>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</si>
  <si>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</si>
  <si>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</si>
  <si>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</si>
  <si>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 </t>
  </si>
  <si>
    <t>1 16 01053 01 0000 140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</si>
  <si>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</si>
  <si>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</si>
  <si>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</si>
  <si>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1 16 01063 01 0000 140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</si>
  <si>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</si>
  <si>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</si>
  <si>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</si>
  <si>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</si>
  <si>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1 16 07000 01 0000 140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</si>
  <si>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организации, действующей от имени Российской Федерации</t>
  </si>
  <si>
    <t>1 16 07010 00 0000 140</t>
  </si>
  <si>
    <t>1 16 07010 05 0000 140</t>
  </si>
  <si>
    <t xml:space="preserve">Штрафы, неустойки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  </t>
  </si>
  <si>
    <t>Субсидии бюджетам муниципальных районов на дополнительное финансирование мероприятий по организации питания обучающихся из малоимущих и (или) многодетных семей, а также  обучающихся с ограниченными возможностями здоровья в  муниципальных общеобразовательных организациях</t>
  </si>
  <si>
    <t>Субсидии бюджетам муниципальных районов на приобретением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</si>
  <si>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Субсидии бюджетам муниципальных районов  на предоставление мер социальной поддержки работникам муниципальных образовательных организаций</t>
  </si>
  <si>
    <t>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</si>
  <si>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</si>
  <si>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</si>
  <si>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</si>
  <si>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2 02 35303 00 0000 150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</si>
  <si>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</si>
  <si>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</si>
  <si>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</si>
  <si>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                           Приложение № 4</t>
  </si>
  <si>
    <t>от                2021 г. №</t>
  </si>
  <si>
    <t>2 02 25304 00 0000 150</t>
  </si>
  <si>
    <t>2 02 25304 05 0000 150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</si>
  <si>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</si>
  <si>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2 02 25210 00 0000 150</t>
  </si>
  <si>
    <t>2 02 25210 05 0000 150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</si>
  <si>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</si>
  <si>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</si>
  <si>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за сбросы загрязняющих веществ в водные объекты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</si>
  <si>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защите их прав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</si>
  <si>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</si>
  <si>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муниципальных районов на осуществление ежемесячных выплат на детей в возрасте от трех до семи лет включительно по доставке за счёт средств областного бюджета</t>
  </si>
  <si>
    <t xml:space="preserve">Субвенция на содержание работников, осуществляющих ежемесячные денежные выплаты на ребенка в возрасте от 3 до 7 лет, в части оплаты труда </t>
  </si>
  <si>
    <t>Субвенции бюджетам муниципальных районов по осуществлению выплаты части родительской платы за присмотр и уход за детьми, посещавшими образовательные организации, реализующие общеобразовательные программы дошкольного образования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</si>
  <si>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</si>
  <si>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 xml:space="preserve">             Субсидии бюджетам бюджетной системы Российской Федерации (межбюджетные субсидии)</t>
  </si>
  <si>
    <t>Доходы от уплаты акцизов на моторные масла для дизельных и (или) карбюраторных (инжекторы)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</si>
  <si>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(инжекторы)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Федеральном законом о федеральном бюджете в целях формирования дорожных фондов субъектов Российской Федерации)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</si>
  <si>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</si>
  <si>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</si>
  <si>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 </t>
  </si>
  <si>
    <t>Штрафы, неустойки, пени, уплаченные в случае просрочки исполнения поставщиком (подрядчиком,  исполнителем) обязательств, предусмотренных государственным (муниципальным) контрактом</t>
  </si>
  <si>
    <t>Прочие субсидии бюджетам муниципальных районов</t>
  </si>
  <si>
    <t>Субсидии бюджетам на обеспечение образовательных организаций материально- технической базой для внедрения цифровой образовательной среды</t>
  </si>
  <si>
    <t>Субсидии бюджетам  муниципальных районов на обеспечение образовательных организаций материально- технической базой для внедрения цифровой образовательной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</si>
</sst>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1" xfId="0" applyFont="1" applyBorder="1" applyAlignment="1">
      <alignment wrapText="1"/>
    </xf>
    <xf numFmtId="0" fontId="3" fillId="0" borderId="4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 wrapText="1"/>
    </xf>
    <xf numFmtId="4" fontId="3" fillId="0" borderId="3" xfId="0" applyNumberFormat="1" applyFont="1" applyBorder="1" applyAlignment="1">
      <alignment horizontal="center"/>
    </xf>
    <xf numFmtId="4" fontId="10" fillId="0" borderId="4" xfId="0" applyNumberFormat="1" applyFont="1" applyBorder="1" applyAlignment="1">
      <alignment horizontal="center" wrapText="1"/>
    </xf>
    <xf numFmtId="4" fontId="10" fillId="0" borderId="4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wrapText="1"/>
    </xf>
    <xf numFmtId="4" fontId="10" fillId="0" borderId="2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 wrapText="1"/>
    </xf>
    <xf numFmtId="4" fontId="10" fillId="0" borderId="3" xfId="0" applyNumberFormat="1" applyFont="1" applyBorder="1" applyAlignment="1">
      <alignment horizontal="center"/>
    </xf>
    <xf numFmtId="4" fontId="8" fillId="0" borderId="5" xfId="0" applyNumberFormat="1" applyFont="1" applyBorder="1" applyAlignment="1">
      <alignment horizontal="center" wrapText="1"/>
    </xf>
    <xf numFmtId="4" fontId="10" fillId="0" borderId="3" xfId="0" applyNumberFormat="1" applyFont="1" applyBorder="1" applyAlignment="1">
      <alignment horizont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horizontal="center" wrapText="1"/>
    </xf>
    <xf numFmtId="4" fontId="7" fillId="0" borderId="5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7" fillId="0" borderId="5" xfId="0" applyNumberFormat="1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wrapText="1"/>
    </xf>
    <xf numFmtId="4" fontId="3" fillId="0" borderId="10" xfId="0" applyNumberFormat="1" applyFont="1" applyBorder="1" applyAlignment="1">
      <alignment horizontal="center"/>
    </xf>
    <xf numFmtId="4" fontId="3" fillId="0" borderId="9" xfId="0" applyNumberFormat="1" applyFont="1" applyBorder="1" applyAlignment="1">
      <alignment horizontal="center" wrapText="1"/>
    </xf>
    <xf numFmtId="4" fontId="11" fillId="0" borderId="5" xfId="0" applyNumberFormat="1" applyFont="1" applyBorder="1" applyAlignment="1">
      <alignment horizontal="center"/>
    </xf>
    <xf numFmtId="0" fontId="3" fillId="0" borderId="7" xfId="0" applyFont="1" applyBorder="1" applyAlignment="1">
      <alignment vertical="top" wrapText="1"/>
    </xf>
    <xf numFmtId="3" fontId="15" fillId="0" borderId="13" xfId="0" applyNumberFormat="1" applyFont="1" applyBorder="1" applyAlignment="1">
      <alignment horizontal="center"/>
    </xf>
    <xf numFmtId="0" fontId="15" fillId="3" borderId="15" xfId="0" applyFont="1" applyFill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top" wrapText="1"/>
    </xf>
    <xf numFmtId="0" fontId="7" fillId="0" borderId="17" xfId="0" applyFont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justify" vertical="center" wrapText="1"/>
    </xf>
    <xf numFmtId="0" fontId="7" fillId="0" borderId="16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wrapText="1"/>
    </xf>
    <xf numFmtId="3" fontId="13" fillId="0" borderId="22" xfId="0" applyNumberFormat="1" applyFont="1" applyBorder="1" applyAlignment="1">
      <alignment horizontal="center"/>
    </xf>
    <xf numFmtId="3" fontId="13" fillId="0" borderId="8" xfId="0" applyNumberFormat="1" applyFont="1" applyBorder="1" applyAlignment="1">
      <alignment horizontal="center"/>
    </xf>
    <xf numFmtId="3" fontId="15" fillId="0" borderId="22" xfId="0" applyNumberFormat="1" applyFont="1" applyBorder="1" applyAlignment="1">
      <alignment horizontal="center"/>
    </xf>
    <xf numFmtId="3" fontId="15" fillId="0" borderId="8" xfId="0" applyNumberFormat="1" applyFont="1" applyBorder="1" applyAlignment="1">
      <alignment horizontal="center"/>
    </xf>
    <xf numFmtId="4" fontId="3" fillId="0" borderId="24" xfId="0" applyNumberFormat="1" applyFont="1" applyBorder="1" applyAlignment="1">
      <alignment horizontal="center" wrapText="1"/>
    </xf>
    <xf numFmtId="4" fontId="3" fillId="0" borderId="9" xfId="0" applyNumberFormat="1" applyFont="1" applyBorder="1" applyAlignment="1">
      <alignment wrapText="1"/>
    </xf>
    <xf numFmtId="0" fontId="7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3" fillId="0" borderId="26" xfId="0" applyFont="1" applyBorder="1" applyAlignment="1">
      <alignment horizontal="justify" vertical="top" wrapText="1"/>
    </xf>
    <xf numFmtId="0" fontId="10" fillId="0" borderId="11" xfId="0" applyFont="1" applyBorder="1" applyAlignment="1">
      <alignment horizontal="justify" vertical="top" wrapText="1"/>
    </xf>
    <xf numFmtId="0" fontId="9" fillId="0" borderId="15" xfId="0" applyFont="1" applyBorder="1" applyAlignment="1">
      <alignment horizontal="center" vertical="top" wrapText="1"/>
    </xf>
    <xf numFmtId="0" fontId="10" fillId="0" borderId="26" xfId="0" applyFont="1" applyBorder="1" applyAlignment="1">
      <alignment horizontal="justify" vertical="top" wrapText="1"/>
    </xf>
    <xf numFmtId="0" fontId="3" fillId="0" borderId="11" xfId="0" applyFont="1" applyBorder="1" applyAlignment="1">
      <alignment vertical="distributed" wrapText="1"/>
    </xf>
    <xf numFmtId="0" fontId="3" fillId="0" borderId="7" xfId="0" applyFont="1" applyBorder="1" applyAlignment="1">
      <alignment vertical="distributed"/>
    </xf>
    <xf numFmtId="0" fontId="3" fillId="0" borderId="7" xfId="0" applyFont="1" applyBorder="1" applyAlignment="1">
      <alignment vertical="distributed" wrapText="1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justify" vertical="top" wrapText="1"/>
    </xf>
    <xf numFmtId="0" fontId="5" fillId="0" borderId="15" xfId="0" applyFont="1" applyBorder="1" applyAlignment="1">
      <alignment horizontal="center" vertical="top" wrapText="1"/>
    </xf>
    <xf numFmtId="0" fontId="4" fillId="0" borderId="2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13" fillId="0" borderId="27" xfId="0" applyFont="1" applyBorder="1" applyAlignment="1">
      <alignment horizontal="justify" vertical="center" wrapText="1"/>
    </xf>
    <xf numFmtId="0" fontId="15" fillId="0" borderId="27" xfId="0" applyFont="1" applyBorder="1" applyAlignment="1">
      <alignment horizontal="justify" vertical="center" wrapText="1"/>
    </xf>
    <xf numFmtId="0" fontId="5" fillId="0" borderId="15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top" wrapText="1"/>
    </xf>
    <xf numFmtId="0" fontId="4" fillId="0" borderId="11" xfId="0" applyFont="1" applyBorder="1" applyAlignment="1">
      <alignment wrapText="1"/>
    </xf>
    <xf numFmtId="0" fontId="5" fillId="0" borderId="15" xfId="0" applyFont="1" applyBorder="1" applyAlignment="1">
      <alignment horizontal="center" wrapText="1"/>
    </xf>
    <xf numFmtId="0" fontId="3" fillId="0" borderId="7" xfId="0" applyFont="1" applyBorder="1" applyAlignment="1">
      <alignment wrapText="1"/>
    </xf>
    <xf numFmtId="0" fontId="11" fillId="0" borderId="1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7" fillId="0" borderId="12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27" xfId="0" applyFont="1" applyBorder="1" applyAlignment="1">
      <alignment vertical="distributed" wrapText="1"/>
    </xf>
    <xf numFmtId="0" fontId="9" fillId="0" borderId="1" xfId="0" applyFont="1" applyBorder="1" applyAlignment="1">
      <alignment horizontal="center" vertical="top" wrapText="1"/>
    </xf>
    <xf numFmtId="4" fontId="3" fillId="0" borderId="28" xfId="0" applyNumberFormat="1" applyFont="1" applyBorder="1" applyAlignment="1">
      <alignment horizontal="center" vertical="top" wrapText="1"/>
    </xf>
    <xf numFmtId="4" fontId="3" fillId="0" borderId="4" xfId="0" applyNumberFormat="1" applyFont="1" applyBorder="1" applyAlignment="1">
      <alignment horizontal="center" vertical="top" wrapText="1"/>
    </xf>
    <xf numFmtId="4" fontId="3" fillId="0" borderId="20" xfId="0" applyNumberFormat="1" applyFont="1" applyBorder="1" applyAlignment="1">
      <alignment horizontal="center"/>
    </xf>
    <xf numFmtId="4" fontId="3" fillId="0" borderId="13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top" wrapText="1"/>
    </xf>
    <xf numFmtId="4" fontId="3" fillId="0" borderId="22" xfId="0" applyNumberFormat="1" applyFont="1" applyBorder="1" applyAlignment="1">
      <alignment horizontal="center"/>
    </xf>
    <xf numFmtId="4" fontId="3" fillId="0" borderId="29" xfId="0" applyNumberFormat="1" applyFont="1" applyBorder="1" applyAlignment="1">
      <alignment horizontal="center" wrapText="1"/>
    </xf>
    <xf numFmtId="4" fontId="3" fillId="0" borderId="28" xfId="0" applyNumberFormat="1" applyFont="1" applyBorder="1" applyAlignment="1">
      <alignment horizontal="center"/>
    </xf>
    <xf numFmtId="4" fontId="3" fillId="0" borderId="18" xfId="0" applyNumberFormat="1" applyFont="1" applyBorder="1" applyAlignment="1">
      <alignment horizontal="center" wrapText="1"/>
    </xf>
    <xf numFmtId="4" fontId="3" fillId="0" borderId="25" xfId="0" applyNumberFormat="1" applyFont="1" applyBorder="1" applyAlignment="1">
      <alignment horizontal="center"/>
    </xf>
    <xf numFmtId="4" fontId="3" fillId="0" borderId="28" xfId="0" applyNumberFormat="1" applyFont="1" applyBorder="1" applyAlignment="1">
      <alignment horizontal="center" wrapText="1"/>
    </xf>
    <xf numFmtId="4" fontId="3" fillId="0" borderId="30" xfId="0" applyNumberFormat="1" applyFont="1" applyBorder="1" applyAlignment="1">
      <alignment horizontal="center" wrapText="1"/>
    </xf>
    <xf numFmtId="4" fontId="3" fillId="0" borderId="31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 wrapText="1"/>
    </xf>
    <xf numFmtId="4" fontId="3" fillId="0" borderId="6" xfId="0" applyNumberFormat="1" applyFont="1" applyBorder="1" applyAlignment="1">
      <alignment horizontal="center"/>
    </xf>
    <xf numFmtId="0" fontId="7" fillId="0" borderId="7" xfId="0" applyFont="1" applyBorder="1" applyAlignment="1">
      <alignment horizontal="justify" vertical="top" wrapText="1"/>
    </xf>
    <xf numFmtId="4" fontId="7" fillId="0" borderId="3" xfId="0" applyNumberFormat="1" applyFont="1" applyBorder="1" applyAlignment="1">
      <alignment horizontal="center" wrapText="1"/>
    </xf>
    <xf numFmtId="4" fontId="7" fillId="0" borderId="22" xfId="0" applyNumberFormat="1" applyFont="1" applyBorder="1" applyAlignment="1">
      <alignment horizontal="center"/>
    </xf>
    <xf numFmtId="0" fontId="15" fillId="0" borderId="13" xfId="0" applyFont="1" applyBorder="1" applyAlignment="1">
      <alignment horizontal="justify" vertical="center" wrapText="1"/>
    </xf>
    <xf numFmtId="4" fontId="7" fillId="0" borderId="28" xfId="0" applyNumberFormat="1" applyFont="1" applyBorder="1" applyAlignment="1">
      <alignment horizontal="center" wrapText="1"/>
    </xf>
    <xf numFmtId="0" fontId="16" fillId="0" borderId="0" xfId="0" applyFont="1" applyAlignment="1">
      <alignment vertical="top" wrapText="1"/>
    </xf>
    <xf numFmtId="4" fontId="7" fillId="0" borderId="8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49" fontId="3" fillId="0" borderId="27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" fontId="7" fillId="0" borderId="32" xfId="0" applyNumberFormat="1" applyFont="1" applyBorder="1" applyAlignment="1">
      <alignment horizontal="center" wrapText="1"/>
    </xf>
    <xf numFmtId="0" fontId="16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vertical="top" wrapText="1"/>
    </xf>
    <xf numFmtId="0" fontId="3" fillId="0" borderId="23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8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8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3" fillId="0" borderId="28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7" fillId="0" borderId="23" xfId="0" applyFont="1" applyBorder="1" applyAlignment="1">
      <alignment horizontal="center" wrapText="1"/>
    </xf>
    <xf numFmtId="0" fontId="3" fillId="0" borderId="2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4" fillId="3" borderId="5" xfId="0" applyFont="1" applyFill="1" applyBorder="1" applyAlignment="1">
      <alignment wrapText="1"/>
    </xf>
    <xf numFmtId="0" fontId="14" fillId="0" borderId="23" xfId="0" applyFont="1" applyBorder="1" applyAlignment="1">
      <alignment horizontal="center" wrapText="1"/>
    </xf>
    <xf numFmtId="0" fontId="14" fillId="0" borderId="28" xfId="0" applyFont="1" applyBorder="1" applyAlignment="1">
      <alignment horizontal="right" wrapText="1"/>
    </xf>
    <xf numFmtId="0" fontId="12" fillId="0" borderId="28" xfId="0" applyFont="1" applyBorder="1" applyAlignment="1">
      <alignment horizontal="right" wrapText="1"/>
    </xf>
    <xf numFmtId="0" fontId="5" fillId="0" borderId="8" xfId="0" applyFont="1" applyBorder="1" applyAlignment="1">
      <alignment horizontal="center" vertical="top" wrapText="1"/>
    </xf>
    <xf numFmtId="0" fontId="7" fillId="0" borderId="33" xfId="0" applyFont="1" applyBorder="1" applyAlignment="1">
      <alignment horizontal="center"/>
    </xf>
    <xf numFmtId="0" fontId="4" fillId="0" borderId="15" xfId="0" applyFont="1" applyBorder="1" applyAlignment="1">
      <alignment horizontal="left"/>
    </xf>
    <xf numFmtId="4" fontId="3" fillId="0" borderId="5" xfId="0" applyNumberFormat="1" applyFont="1" applyBorder="1" applyAlignment="1">
      <alignment horizontal="center" wrapText="1"/>
    </xf>
    <xf numFmtId="0" fontId="4" fillId="0" borderId="14" xfId="0" applyFont="1" applyBorder="1" applyAlignment="1">
      <alignment horizontal="left"/>
    </xf>
    <xf numFmtId="4" fontId="3" fillId="0" borderId="1" xfId="0" applyNumberFormat="1" applyFont="1" applyBorder="1" applyAlignment="1">
      <alignment horizontal="center" wrapText="1"/>
    </xf>
    <xf numFmtId="0" fontId="4" fillId="0" borderId="14" xfId="0" applyFont="1" applyBorder="1" applyAlignment="1">
      <alignment horizontal="justify" vertical="top" wrapText="1"/>
    </xf>
    <xf numFmtId="4" fontId="3" fillId="0" borderId="1" xfId="0" applyNumberFormat="1" applyFont="1" applyBorder="1" applyAlignment="1">
      <alignment horizontal="center"/>
    </xf>
    <xf numFmtId="4" fontId="3" fillId="0" borderId="34" xfId="0" applyNumberFormat="1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9" fontId="3" fillId="0" borderId="0" xfId="1" applyFont="1" applyFill="1" applyAlignment="1">
      <alignment horizontal="right" wrapText="1"/>
    </xf>
    <xf numFmtId="0" fontId="3" fillId="0" borderId="0" xfId="0" applyFont="1" applyAlignment="1">
      <alignment horizontal="right" wrapText="1"/>
    </xf>
    <xf numFmtId="0" fontId="4" fillId="0" borderId="15" xfId="0" applyFont="1" applyBorder="1" applyAlignment="1">
      <alignment wrapText="1"/>
    </xf>
    <xf numFmtId="4" fontId="3" fillId="0" borderId="35" xfId="0" applyNumberFormat="1" applyFont="1" applyBorder="1" applyAlignment="1">
      <alignment horizontal="center" wrapText="1"/>
    </xf>
    <xf numFmtId="4" fontId="3" fillId="0" borderId="5" xfId="0" applyNumberFormat="1" applyFont="1" applyBorder="1" applyAlignment="1">
      <alignment horizontal="center"/>
    </xf>
    <xf numFmtId="0" fontId="4" fillId="0" borderId="14" xfId="0" applyFont="1" applyBorder="1" applyAlignment="1">
      <alignment wrapText="1"/>
    </xf>
    <xf numFmtId="4" fontId="3" fillId="0" borderId="36" xfId="0" applyNumberFormat="1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4" fillId="0" borderId="14" xfId="0" applyFont="1" applyBorder="1" applyAlignment="1">
      <alignment vertical="top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15" fillId="3" borderId="1" xfId="0" applyFont="1" applyFill="1" applyBorder="1" applyAlignment="1">
      <alignment horizontal="justify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D129"/>
  <sheetViews>
    <sheetView tabSelected="1" topLeftCell="A102" zoomScale="69" zoomScaleNormal="69" workbookViewId="0">
      <selection activeCell="C107" sqref="C107:D107"/>
    </sheetView>
  </sheetViews>
  <sheetFormatPr defaultRowHeight="15" x14ac:dyDescent="0.25"/>
  <cols>
    <col min="1" max="1" width="24.5703125" customWidth="1"/>
    <col min="2" max="2" width="57.28515625" customWidth="1"/>
    <col min="3" max="3" width="23.7109375" customWidth="1"/>
    <col min="4" max="4" width="22.28515625" customWidth="1"/>
  </cols>
  <sheetData>
    <row r="3" spans="1:4" x14ac:dyDescent="0.25">
      <c r="A3" s="1"/>
      <c r="B3" s="148" t="s">
        <v>189</v>
      </c>
      <c r="C3" s="148"/>
      <c r="D3" s="148"/>
    </row>
    <row r="4" spans="1:4" x14ac:dyDescent="0.25">
      <c r="A4" s="1"/>
      <c r="B4" s="149" t="s">
        <v>0</v>
      </c>
      <c r="C4" s="149"/>
      <c r="D4" s="149"/>
    </row>
    <row r="5" spans="1:4" x14ac:dyDescent="0.25">
      <c r="A5" s="1"/>
      <c r="B5" s="150" t="s">
        <v>127</v>
      </c>
      <c r="C5" s="150"/>
      <c r="D5" s="150"/>
    </row>
    <row r="6" spans="1:4" x14ac:dyDescent="0.25">
      <c r="A6" s="1"/>
      <c r="B6" s="150" t="s">
        <v>190</v>
      </c>
      <c r="C6" s="150"/>
      <c r="D6" s="150"/>
    </row>
    <row r="7" spans="1:4" ht="15.75" x14ac:dyDescent="0.25">
      <c r="A7" s="1"/>
      <c r="B7" s="146"/>
      <c r="C7" s="146"/>
      <c r="D7" s="146"/>
    </row>
    <row r="8" spans="1:4" ht="18.75" x14ac:dyDescent="0.3">
      <c r="A8" s="147" t="s">
        <v>1</v>
      </c>
      <c r="B8" s="147"/>
      <c r="C8" s="147"/>
      <c r="D8" s="147"/>
    </row>
    <row r="9" spans="1:4" ht="18.75" x14ac:dyDescent="0.3">
      <c r="A9" s="147" t="s">
        <v>128</v>
      </c>
      <c r="B9" s="147"/>
      <c r="C9" s="147"/>
      <c r="D9" s="147"/>
    </row>
    <row r="10" spans="1:4" ht="15.75" thickBot="1" x14ac:dyDescent="0.3">
      <c r="A10" s="1"/>
      <c r="B10" s="1"/>
      <c r="C10" s="1"/>
      <c r="D10" s="2" t="s">
        <v>129</v>
      </c>
    </row>
    <row r="11" spans="1:4" ht="39.75" thickBot="1" x14ac:dyDescent="0.3">
      <c r="A11" s="81" t="s">
        <v>2</v>
      </c>
      <c r="B11" s="53" t="s">
        <v>3</v>
      </c>
      <c r="C11" s="43" t="s">
        <v>130</v>
      </c>
      <c r="D11" s="41" t="s">
        <v>131</v>
      </c>
    </row>
    <row r="12" spans="1:4" ht="15.75" thickBot="1" x14ac:dyDescent="0.3">
      <c r="A12" s="82">
        <v>1</v>
      </c>
      <c r="B12" s="54">
        <v>2</v>
      </c>
      <c r="C12" s="44">
        <v>3</v>
      </c>
      <c r="D12" s="45">
        <v>4</v>
      </c>
    </row>
    <row r="13" spans="1:4" ht="19.5" thickBot="1" x14ac:dyDescent="0.35">
      <c r="A13" s="3" t="s">
        <v>4</v>
      </c>
      <c r="B13" s="55" t="s">
        <v>5</v>
      </c>
      <c r="C13" s="8">
        <f>C14+C19+C29+C41+C51+C57+C63+C67</f>
        <v>142640416</v>
      </c>
      <c r="D13" s="8">
        <f>D14+D19+D29+D41+D51+D57+D63+D67</f>
        <v>140917932</v>
      </c>
    </row>
    <row r="14" spans="1:4" ht="19.5" thickBot="1" x14ac:dyDescent="0.35">
      <c r="A14" s="3" t="s">
        <v>6</v>
      </c>
      <c r="B14" s="55" t="s">
        <v>7</v>
      </c>
      <c r="C14" s="8">
        <f>C15</f>
        <v>122712986</v>
      </c>
      <c r="D14" s="8">
        <f>SUM(D15)</f>
        <v>120845083</v>
      </c>
    </row>
    <row r="15" spans="1:4" ht="19.5" thickBot="1" x14ac:dyDescent="0.35">
      <c r="A15" s="119" t="s">
        <v>8</v>
      </c>
      <c r="B15" s="56" t="s">
        <v>9</v>
      </c>
      <c r="C15" s="9">
        <f>C16+C17+C18</f>
        <v>122712986</v>
      </c>
      <c r="D15" s="9">
        <f>SUM(D16+D17+D18)</f>
        <v>120845083</v>
      </c>
    </row>
    <row r="16" spans="1:4" ht="83.25" customHeight="1" x14ac:dyDescent="0.25">
      <c r="A16" s="120" t="s">
        <v>10</v>
      </c>
      <c r="B16" s="57" t="s">
        <v>11</v>
      </c>
      <c r="C16" s="10">
        <v>122085641</v>
      </c>
      <c r="D16" s="11">
        <v>120258378</v>
      </c>
    </row>
    <row r="17" spans="1:4" ht="110.25" customHeight="1" x14ac:dyDescent="0.25">
      <c r="A17" s="118" t="s">
        <v>12</v>
      </c>
      <c r="B17" s="40" t="s">
        <v>13</v>
      </c>
      <c r="C17" s="12">
        <v>294575</v>
      </c>
      <c r="D17" s="13">
        <v>281440</v>
      </c>
    </row>
    <row r="18" spans="1:4" ht="55.5" customHeight="1" x14ac:dyDescent="0.25">
      <c r="A18" s="121" t="s">
        <v>14</v>
      </c>
      <c r="B18" s="58" t="s">
        <v>15</v>
      </c>
      <c r="C18" s="14">
        <v>332770</v>
      </c>
      <c r="D18" s="15">
        <v>305265</v>
      </c>
    </row>
    <row r="19" spans="1:4" ht="54" customHeight="1" thickBot="1" x14ac:dyDescent="0.3">
      <c r="A19" s="122" t="s">
        <v>16</v>
      </c>
      <c r="B19" s="59" t="s">
        <v>17</v>
      </c>
      <c r="C19" s="16">
        <f>C20</f>
        <v>4432450</v>
      </c>
      <c r="D19" s="17">
        <f>D20</f>
        <v>4506080</v>
      </c>
    </row>
    <row r="20" spans="1:4" ht="37.5" customHeight="1" x14ac:dyDescent="0.25">
      <c r="A20" s="123" t="s">
        <v>18</v>
      </c>
      <c r="B20" s="60" t="s">
        <v>19</v>
      </c>
      <c r="C20" s="18">
        <f>C21+C23+C25+C27</f>
        <v>4432450</v>
      </c>
      <c r="D20" s="19">
        <f>D21+D23+D25+D27</f>
        <v>4506080</v>
      </c>
    </row>
    <row r="21" spans="1:4" ht="74.25" customHeight="1" x14ac:dyDescent="0.25">
      <c r="A21" s="121" t="s">
        <v>20</v>
      </c>
      <c r="B21" s="61" t="s">
        <v>21</v>
      </c>
      <c r="C21" s="20">
        <f>C22</f>
        <v>2037680</v>
      </c>
      <c r="D21" s="15">
        <f>D22</f>
        <v>2086240</v>
      </c>
    </row>
    <row r="22" spans="1:4" ht="133.5" customHeight="1" x14ac:dyDescent="0.25">
      <c r="A22" s="121" t="s">
        <v>22</v>
      </c>
      <c r="B22" s="61" t="s">
        <v>23</v>
      </c>
      <c r="C22" s="20">
        <v>2037680</v>
      </c>
      <c r="D22" s="15">
        <v>2086240</v>
      </c>
    </row>
    <row r="23" spans="1:4" ht="90" x14ac:dyDescent="0.25">
      <c r="A23" s="124" t="s">
        <v>24</v>
      </c>
      <c r="B23" s="62" t="s">
        <v>206</v>
      </c>
      <c r="C23" s="13">
        <f>C24</f>
        <v>11500</v>
      </c>
      <c r="D23" s="21">
        <f>D24</f>
        <v>11650</v>
      </c>
    </row>
    <row r="24" spans="1:4" ht="141.75" customHeight="1" x14ac:dyDescent="0.25">
      <c r="A24" s="124" t="s">
        <v>25</v>
      </c>
      <c r="B24" s="62" t="s">
        <v>207</v>
      </c>
      <c r="C24" s="13">
        <v>11500</v>
      </c>
      <c r="D24" s="21">
        <v>11650</v>
      </c>
    </row>
    <row r="25" spans="1:4" ht="75" x14ac:dyDescent="0.25">
      <c r="A25" s="124" t="s">
        <v>26</v>
      </c>
      <c r="B25" s="63" t="s">
        <v>27</v>
      </c>
      <c r="C25" s="12">
        <f>C26</f>
        <v>2673540</v>
      </c>
      <c r="D25" s="21">
        <f>D26</f>
        <v>2728480</v>
      </c>
    </row>
    <row r="26" spans="1:4" ht="120" x14ac:dyDescent="0.25">
      <c r="A26" s="124" t="s">
        <v>28</v>
      </c>
      <c r="B26" s="63" t="s">
        <v>196</v>
      </c>
      <c r="C26" s="12">
        <v>2673540</v>
      </c>
      <c r="D26" s="21">
        <v>2728480</v>
      </c>
    </row>
    <row r="27" spans="1:4" ht="75" x14ac:dyDescent="0.25">
      <c r="A27" s="124" t="s">
        <v>29</v>
      </c>
      <c r="B27" s="63" t="s">
        <v>30</v>
      </c>
      <c r="C27" s="12">
        <f>C28</f>
        <v>-290270</v>
      </c>
      <c r="D27" s="21">
        <f>D28</f>
        <v>-320290</v>
      </c>
    </row>
    <row r="28" spans="1:4" ht="170.25" customHeight="1" thickBot="1" x14ac:dyDescent="0.3">
      <c r="A28" s="124" t="s">
        <v>31</v>
      </c>
      <c r="B28" s="85" t="s">
        <v>32</v>
      </c>
      <c r="C28" s="12">
        <v>-290270</v>
      </c>
      <c r="D28" s="21">
        <v>-320290</v>
      </c>
    </row>
    <row r="29" spans="1:4" ht="19.5" thickBot="1" x14ac:dyDescent="0.3">
      <c r="A29" s="125" t="s">
        <v>33</v>
      </c>
      <c r="B29" s="86" t="s">
        <v>34</v>
      </c>
      <c r="C29" s="22">
        <f>C30+C37+C39</f>
        <v>1401883</v>
      </c>
      <c r="D29" s="22">
        <f>D30+D35+D37+D39</f>
        <v>1473672</v>
      </c>
    </row>
    <row r="30" spans="1:4" ht="30" x14ac:dyDescent="0.25">
      <c r="A30" s="126" t="s">
        <v>35</v>
      </c>
      <c r="B30" s="64" t="s">
        <v>36</v>
      </c>
      <c r="C30" s="14">
        <f>C31+C33</f>
        <v>1371667</v>
      </c>
      <c r="D30" s="15">
        <f>D31+D33</f>
        <v>1442994</v>
      </c>
    </row>
    <row r="31" spans="1:4" ht="34.5" customHeight="1" x14ac:dyDescent="0.25">
      <c r="A31" s="127" t="s">
        <v>37</v>
      </c>
      <c r="B31" s="65" t="s">
        <v>38</v>
      </c>
      <c r="C31" s="23">
        <f>C32</f>
        <v>1032609</v>
      </c>
      <c r="D31" s="21">
        <f>D32</f>
        <v>1086305</v>
      </c>
    </row>
    <row r="32" spans="1:4" ht="32.25" customHeight="1" x14ac:dyDescent="0.25">
      <c r="A32" s="126" t="s">
        <v>39</v>
      </c>
      <c r="B32" s="65" t="s">
        <v>38</v>
      </c>
      <c r="C32" s="23">
        <v>1032609</v>
      </c>
      <c r="D32" s="21">
        <v>1086305</v>
      </c>
    </row>
    <row r="33" spans="1:4" ht="45" x14ac:dyDescent="0.25">
      <c r="A33" s="126" t="s">
        <v>40</v>
      </c>
      <c r="B33" s="65" t="s">
        <v>41</v>
      </c>
      <c r="C33" s="23">
        <f>C34</f>
        <v>339058</v>
      </c>
      <c r="D33" s="21">
        <f>D34</f>
        <v>356689</v>
      </c>
    </row>
    <row r="34" spans="1:4" ht="74.25" customHeight="1" x14ac:dyDescent="0.25">
      <c r="A34" s="127" t="s">
        <v>42</v>
      </c>
      <c r="B34" s="65" t="s">
        <v>197</v>
      </c>
      <c r="C34" s="14">
        <v>339058</v>
      </c>
      <c r="D34" s="15">
        <v>356689</v>
      </c>
    </row>
    <row r="35" spans="1:4" ht="30" hidden="1" x14ac:dyDescent="0.25">
      <c r="A35" s="82" t="s">
        <v>43</v>
      </c>
      <c r="B35" s="66" t="s">
        <v>44</v>
      </c>
      <c r="C35" s="24">
        <f>C36</f>
        <v>0</v>
      </c>
      <c r="D35" s="25">
        <f>SUM(D36)</f>
        <v>0</v>
      </c>
    </row>
    <row r="36" spans="1:4" ht="30" hidden="1" x14ac:dyDescent="0.25">
      <c r="A36" s="118" t="s">
        <v>45</v>
      </c>
      <c r="B36" s="67" t="s">
        <v>44</v>
      </c>
      <c r="C36" s="26"/>
      <c r="D36" s="13"/>
    </row>
    <row r="37" spans="1:4" x14ac:dyDescent="0.25">
      <c r="A37" s="118" t="s">
        <v>46</v>
      </c>
      <c r="B37" s="40" t="s">
        <v>47</v>
      </c>
      <c r="C37" s="27">
        <f>C38</f>
        <v>11856</v>
      </c>
      <c r="D37" s="13">
        <f>SUM(D38)</f>
        <v>12318</v>
      </c>
    </row>
    <row r="38" spans="1:4" ht="15.75" thickBot="1" x14ac:dyDescent="0.3">
      <c r="A38" s="128" t="s">
        <v>48</v>
      </c>
      <c r="B38" s="40" t="s">
        <v>47</v>
      </c>
      <c r="C38" s="87">
        <v>11856</v>
      </c>
      <c r="D38" s="13">
        <v>12318</v>
      </c>
    </row>
    <row r="39" spans="1:4" ht="30.75" thickBot="1" x14ac:dyDescent="0.3">
      <c r="A39" s="129" t="s">
        <v>132</v>
      </c>
      <c r="B39" s="40" t="s">
        <v>133</v>
      </c>
      <c r="C39" s="91">
        <f>C40</f>
        <v>18360</v>
      </c>
      <c r="D39" s="90">
        <f>D40</f>
        <v>18360</v>
      </c>
    </row>
    <row r="40" spans="1:4" ht="52.5" customHeight="1" x14ac:dyDescent="0.25">
      <c r="A40" s="117" t="s">
        <v>134</v>
      </c>
      <c r="B40" s="68" t="s">
        <v>135</v>
      </c>
      <c r="C40" s="88">
        <v>18360</v>
      </c>
      <c r="D40" s="89">
        <v>18360</v>
      </c>
    </row>
    <row r="41" spans="1:4" ht="58.5" customHeight="1" thickBot="1" x14ac:dyDescent="0.3">
      <c r="A41" s="4" t="s">
        <v>49</v>
      </c>
      <c r="B41" s="69" t="s">
        <v>50</v>
      </c>
      <c r="C41" s="28">
        <f>C42</f>
        <v>6200214</v>
      </c>
      <c r="D41" s="29">
        <f>D42</f>
        <v>6200214</v>
      </c>
    </row>
    <row r="42" spans="1:4" ht="93" customHeight="1" x14ac:dyDescent="0.25">
      <c r="A42" s="82" t="s">
        <v>51</v>
      </c>
      <c r="B42" s="68" t="s">
        <v>52</v>
      </c>
      <c r="C42" s="20">
        <f>C43+C46+C48</f>
        <v>6200214</v>
      </c>
      <c r="D42" s="30">
        <f>D43+D46+D48</f>
        <v>6200214</v>
      </c>
    </row>
    <row r="43" spans="1:4" ht="61.5" customHeight="1" x14ac:dyDescent="0.25">
      <c r="A43" s="118" t="s">
        <v>53</v>
      </c>
      <c r="B43" s="40" t="s">
        <v>54</v>
      </c>
      <c r="C43" s="12">
        <f>C44+C45</f>
        <v>6154443</v>
      </c>
      <c r="D43" s="13">
        <f>D44+D45</f>
        <v>6154443</v>
      </c>
    </row>
    <row r="44" spans="1:4" ht="91.5" customHeight="1" x14ac:dyDescent="0.25">
      <c r="A44" s="118" t="s">
        <v>55</v>
      </c>
      <c r="B44" s="40" t="s">
        <v>56</v>
      </c>
      <c r="C44" s="12">
        <v>4652428</v>
      </c>
      <c r="D44" s="13">
        <v>4652428</v>
      </c>
    </row>
    <row r="45" spans="1:4" ht="81" customHeight="1" x14ac:dyDescent="0.25">
      <c r="A45" s="118" t="s">
        <v>136</v>
      </c>
      <c r="B45" s="40" t="s">
        <v>137</v>
      </c>
      <c r="C45" s="12">
        <v>1502015</v>
      </c>
      <c r="D45" s="13">
        <v>1502015</v>
      </c>
    </row>
    <row r="46" spans="1:4" ht="45" customHeight="1" x14ac:dyDescent="0.25">
      <c r="A46" s="118" t="s">
        <v>138</v>
      </c>
      <c r="B46" s="40" t="s">
        <v>139</v>
      </c>
      <c r="C46" s="12">
        <f>C47</f>
        <v>44361</v>
      </c>
      <c r="D46" s="13">
        <f>D47</f>
        <v>44361</v>
      </c>
    </row>
    <row r="47" spans="1:4" ht="30" customHeight="1" thickBot="1" x14ac:dyDescent="0.3">
      <c r="A47" s="128" t="s">
        <v>140</v>
      </c>
      <c r="B47" s="37" t="s">
        <v>141</v>
      </c>
      <c r="C47" s="93">
        <v>44361</v>
      </c>
      <c r="D47" s="94">
        <v>44361</v>
      </c>
    </row>
    <row r="48" spans="1:4" ht="50.25" customHeight="1" x14ac:dyDescent="0.25">
      <c r="A48" s="120" t="s">
        <v>142</v>
      </c>
      <c r="B48" s="37" t="s">
        <v>208</v>
      </c>
      <c r="C48" s="95">
        <f>C49</f>
        <v>1410</v>
      </c>
      <c r="D48" s="11">
        <f>D49</f>
        <v>1410</v>
      </c>
    </row>
    <row r="49" spans="1:4" ht="47.25" customHeight="1" x14ac:dyDescent="0.25">
      <c r="A49" s="118" t="s">
        <v>143</v>
      </c>
      <c r="B49" s="37" t="s">
        <v>209</v>
      </c>
      <c r="C49" s="46">
        <f>C50</f>
        <v>1410</v>
      </c>
      <c r="D49" s="13">
        <f>D50</f>
        <v>1410</v>
      </c>
    </row>
    <row r="50" spans="1:4" ht="98.25" customHeight="1" thickBot="1" x14ac:dyDescent="0.3">
      <c r="A50" s="128" t="s">
        <v>144</v>
      </c>
      <c r="B50" s="37" t="s">
        <v>210</v>
      </c>
      <c r="C50" s="51">
        <v>1410</v>
      </c>
      <c r="D50" s="96">
        <v>1410</v>
      </c>
    </row>
    <row r="51" spans="1:4" ht="38.25" thickBot="1" x14ac:dyDescent="0.3">
      <c r="A51" s="138" t="s">
        <v>57</v>
      </c>
      <c r="B51" s="137" t="s">
        <v>58</v>
      </c>
      <c r="C51" s="31">
        <f>C52</f>
        <v>77580</v>
      </c>
      <c r="D51" s="29">
        <f>SUM(D52)</f>
        <v>77580</v>
      </c>
    </row>
    <row r="52" spans="1:4" x14ac:dyDescent="0.25">
      <c r="A52" s="82" t="s">
        <v>59</v>
      </c>
      <c r="B52" s="68" t="s">
        <v>60</v>
      </c>
      <c r="C52" s="32">
        <f>C53+C54+C55</f>
        <v>77580</v>
      </c>
      <c r="D52" s="11">
        <f>D53+D54+D55</f>
        <v>77580</v>
      </c>
    </row>
    <row r="53" spans="1:4" ht="30.75" thickBot="1" x14ac:dyDescent="0.3">
      <c r="A53" s="128" t="s">
        <v>61</v>
      </c>
      <c r="B53" s="40" t="s">
        <v>62</v>
      </c>
      <c r="C53" s="97">
        <v>69900</v>
      </c>
      <c r="D53" s="94">
        <v>69900</v>
      </c>
    </row>
    <row r="54" spans="1:4" ht="22.5" customHeight="1" x14ac:dyDescent="0.25">
      <c r="A54" s="120" t="s">
        <v>145</v>
      </c>
      <c r="B54" s="40" t="s">
        <v>198</v>
      </c>
      <c r="C54" s="98">
        <v>180</v>
      </c>
      <c r="D54" s="99">
        <v>180</v>
      </c>
    </row>
    <row r="55" spans="1:4" ht="17.25" customHeight="1" x14ac:dyDescent="0.25">
      <c r="A55" s="118" t="s">
        <v>146</v>
      </c>
      <c r="B55" s="40" t="s">
        <v>147</v>
      </c>
      <c r="C55" s="12">
        <f>C56</f>
        <v>7500</v>
      </c>
      <c r="D55" s="13">
        <f>D56</f>
        <v>7500</v>
      </c>
    </row>
    <row r="56" spans="1:4" ht="15.75" thickBot="1" x14ac:dyDescent="0.3">
      <c r="A56" s="128" t="s">
        <v>148</v>
      </c>
      <c r="B56" s="40" t="s">
        <v>149</v>
      </c>
      <c r="C56" s="100">
        <v>7500</v>
      </c>
      <c r="D56" s="101">
        <v>7500</v>
      </c>
    </row>
    <row r="57" spans="1:4" ht="40.5" customHeight="1" thickBot="1" x14ac:dyDescent="0.3">
      <c r="A57" s="138" t="s">
        <v>63</v>
      </c>
      <c r="B57" s="69" t="s">
        <v>64</v>
      </c>
      <c r="C57" s="28">
        <f>C58+C61</f>
        <v>7427776</v>
      </c>
      <c r="D57" s="29">
        <f>D58+D61</f>
        <v>7427776</v>
      </c>
    </row>
    <row r="58" spans="1:4" ht="15.75" x14ac:dyDescent="0.25">
      <c r="A58" s="82" t="s">
        <v>65</v>
      </c>
      <c r="B58" s="70" t="s">
        <v>66</v>
      </c>
      <c r="C58" s="32">
        <f>C59</f>
        <v>7427776</v>
      </c>
      <c r="D58" s="11">
        <f>D59</f>
        <v>7427776</v>
      </c>
    </row>
    <row r="59" spans="1:4" ht="17.25" customHeight="1" x14ac:dyDescent="0.25">
      <c r="A59" s="118" t="s">
        <v>67</v>
      </c>
      <c r="B59" s="71" t="s">
        <v>68</v>
      </c>
      <c r="C59" s="27">
        <f>C60</f>
        <v>7427776</v>
      </c>
      <c r="D59" s="13">
        <f>D60</f>
        <v>7427776</v>
      </c>
    </row>
    <row r="60" spans="1:4" ht="32.25" customHeight="1" x14ac:dyDescent="0.25">
      <c r="A60" s="118" t="s">
        <v>69</v>
      </c>
      <c r="B60" s="67" t="s">
        <v>70</v>
      </c>
      <c r="C60" s="12">
        <v>7427776</v>
      </c>
      <c r="D60" s="13">
        <v>7427776</v>
      </c>
    </row>
    <row r="61" spans="1:4" ht="2.25" hidden="1" customHeight="1" x14ac:dyDescent="0.25">
      <c r="A61" s="118" t="s">
        <v>71</v>
      </c>
      <c r="B61" s="67" t="s">
        <v>72</v>
      </c>
      <c r="C61" s="12">
        <f>C62</f>
        <v>0</v>
      </c>
      <c r="D61" s="13">
        <f>D62</f>
        <v>0</v>
      </c>
    </row>
    <row r="62" spans="1:4" ht="45" hidden="1" x14ac:dyDescent="0.25">
      <c r="A62" s="118" t="s">
        <v>73</v>
      </c>
      <c r="B62" s="67" t="s">
        <v>74</v>
      </c>
      <c r="C62" s="12"/>
      <c r="D62" s="13"/>
    </row>
    <row r="63" spans="1:4" ht="33" customHeight="1" x14ac:dyDescent="0.25">
      <c r="A63" s="130" t="s">
        <v>150</v>
      </c>
      <c r="B63" s="102" t="s">
        <v>151</v>
      </c>
      <c r="C63" s="103">
        <f t="shared" ref="C63:D65" si="0">C64</f>
        <v>150000</v>
      </c>
      <c r="D63" s="104">
        <f t="shared" si="0"/>
        <v>150000</v>
      </c>
    </row>
    <row r="64" spans="1:4" ht="33" customHeight="1" x14ac:dyDescent="0.25">
      <c r="A64" s="116" t="s">
        <v>152</v>
      </c>
      <c r="B64" s="40" t="s">
        <v>153</v>
      </c>
      <c r="C64" s="12">
        <f t="shared" si="0"/>
        <v>150000</v>
      </c>
      <c r="D64" s="92">
        <f t="shared" si="0"/>
        <v>150000</v>
      </c>
    </row>
    <row r="65" spans="1:4" ht="32.25" customHeight="1" x14ac:dyDescent="0.25">
      <c r="A65" s="116" t="s">
        <v>154</v>
      </c>
      <c r="B65" s="40" t="s">
        <v>155</v>
      </c>
      <c r="C65" s="12">
        <f t="shared" si="0"/>
        <v>150000</v>
      </c>
      <c r="D65" s="92">
        <f t="shared" si="0"/>
        <v>150000</v>
      </c>
    </row>
    <row r="66" spans="1:4" ht="49.5" customHeight="1" x14ac:dyDescent="0.25">
      <c r="A66" s="117" t="s">
        <v>156</v>
      </c>
      <c r="B66" s="68" t="s">
        <v>157</v>
      </c>
      <c r="C66" s="20">
        <v>150000</v>
      </c>
      <c r="D66" s="89">
        <v>150000</v>
      </c>
    </row>
    <row r="67" spans="1:4" ht="15.75" x14ac:dyDescent="0.25">
      <c r="A67" s="136" t="s">
        <v>158</v>
      </c>
      <c r="B67" s="72" t="s">
        <v>159</v>
      </c>
      <c r="C67" s="47">
        <f>SUM(C68,C75)</f>
        <v>237527</v>
      </c>
      <c r="D67" s="48">
        <f>SUM(D68,D75)</f>
        <v>237527</v>
      </c>
    </row>
    <row r="68" spans="1:4" ht="47.25" x14ac:dyDescent="0.25">
      <c r="A68" s="135" t="s">
        <v>160</v>
      </c>
      <c r="B68" s="73" t="s">
        <v>161</v>
      </c>
      <c r="C68" s="49">
        <f>C69+C71+C73</f>
        <v>15300</v>
      </c>
      <c r="D68" s="50">
        <f>D69+D71+D73</f>
        <v>15300</v>
      </c>
    </row>
    <row r="69" spans="1:4" ht="72" customHeight="1" x14ac:dyDescent="0.25">
      <c r="A69" s="135" t="s">
        <v>162</v>
      </c>
      <c r="B69" s="73" t="s">
        <v>163</v>
      </c>
      <c r="C69" s="49">
        <f>C70</f>
        <v>200</v>
      </c>
      <c r="D69" s="50">
        <f>D70</f>
        <v>200</v>
      </c>
    </row>
    <row r="70" spans="1:4" ht="93.75" customHeight="1" x14ac:dyDescent="0.25">
      <c r="A70" s="135" t="s">
        <v>164</v>
      </c>
      <c r="B70" s="73" t="s">
        <v>165</v>
      </c>
      <c r="C70" s="49">
        <v>200</v>
      </c>
      <c r="D70" s="50">
        <v>200</v>
      </c>
    </row>
    <row r="71" spans="1:4" ht="94.5" customHeight="1" x14ac:dyDescent="0.25">
      <c r="A71" s="135" t="s">
        <v>166</v>
      </c>
      <c r="B71" s="73" t="s">
        <v>167</v>
      </c>
      <c r="C71" s="49">
        <f>C72</f>
        <v>13100</v>
      </c>
      <c r="D71" s="50">
        <f>D72</f>
        <v>13100</v>
      </c>
    </row>
    <row r="72" spans="1:4" ht="125.25" customHeight="1" x14ac:dyDescent="0.25">
      <c r="A72" s="135" t="s">
        <v>168</v>
      </c>
      <c r="B72" s="73" t="s">
        <v>199</v>
      </c>
      <c r="C72" s="49">
        <v>13100</v>
      </c>
      <c r="D72" s="50">
        <v>13100</v>
      </c>
    </row>
    <row r="73" spans="1:4" ht="78.75" x14ac:dyDescent="0.25">
      <c r="A73" s="135" t="s">
        <v>169</v>
      </c>
      <c r="B73" s="73" t="s">
        <v>170</v>
      </c>
      <c r="C73" s="49">
        <f>C74</f>
        <v>2000</v>
      </c>
      <c r="D73" s="50">
        <f>D74</f>
        <v>2000</v>
      </c>
    </row>
    <row r="74" spans="1:4" ht="105.75" customHeight="1" x14ac:dyDescent="0.25">
      <c r="A74" s="135" t="s">
        <v>171</v>
      </c>
      <c r="B74" s="73" t="s">
        <v>172</v>
      </c>
      <c r="C74" s="49">
        <v>2000</v>
      </c>
      <c r="D74" s="50">
        <v>2000</v>
      </c>
    </row>
    <row r="75" spans="1:4" ht="127.5" customHeight="1" x14ac:dyDescent="0.25">
      <c r="A75" s="135" t="s">
        <v>173</v>
      </c>
      <c r="B75" s="73" t="s">
        <v>174</v>
      </c>
      <c r="C75" s="49">
        <f>C76</f>
        <v>222227</v>
      </c>
      <c r="D75" s="50">
        <f>D76</f>
        <v>222227</v>
      </c>
    </row>
    <row r="76" spans="1:4" ht="69" customHeight="1" x14ac:dyDescent="0.25">
      <c r="A76" s="135" t="s">
        <v>175</v>
      </c>
      <c r="B76" s="115" t="s">
        <v>211</v>
      </c>
      <c r="C76" s="49">
        <f>C77</f>
        <v>222227</v>
      </c>
      <c r="D76" s="50">
        <f>D77</f>
        <v>222227</v>
      </c>
    </row>
    <row r="77" spans="1:4" ht="93" customHeight="1" x14ac:dyDescent="0.25">
      <c r="A77" s="134" t="s">
        <v>176</v>
      </c>
      <c r="B77" s="105" t="s">
        <v>177</v>
      </c>
      <c r="C77" s="38">
        <v>222227</v>
      </c>
      <c r="D77" s="50">
        <v>222227</v>
      </c>
    </row>
    <row r="78" spans="1:4" ht="19.5" thickBot="1" x14ac:dyDescent="0.35">
      <c r="A78" s="83" t="s">
        <v>75</v>
      </c>
      <c r="B78" s="74" t="s">
        <v>76</v>
      </c>
      <c r="C78" s="29">
        <f>C79</f>
        <v>261055645</v>
      </c>
      <c r="D78" s="29">
        <f>D79</f>
        <v>260817763</v>
      </c>
    </row>
    <row r="79" spans="1:4" ht="57" thickBot="1" x14ac:dyDescent="0.3">
      <c r="A79" s="3" t="s">
        <v>77</v>
      </c>
      <c r="B79" s="75" t="s">
        <v>78</v>
      </c>
      <c r="C79" s="33">
        <f>C80+C83+C93</f>
        <v>261055645</v>
      </c>
      <c r="D79" s="33">
        <f>D80+D83+D93</f>
        <v>260817763</v>
      </c>
    </row>
    <row r="80" spans="1:4" ht="38.25" thickBot="1" x14ac:dyDescent="0.3">
      <c r="A80" s="3" t="s">
        <v>79</v>
      </c>
      <c r="B80" s="76" t="s">
        <v>80</v>
      </c>
      <c r="C80" s="33">
        <f>C81</f>
        <v>1287988</v>
      </c>
      <c r="D80" s="8">
        <f>D81</f>
        <v>1418962</v>
      </c>
    </row>
    <row r="81" spans="1:4" ht="20.25" customHeight="1" x14ac:dyDescent="0.25">
      <c r="A81" s="7" t="s">
        <v>81</v>
      </c>
      <c r="B81" s="77" t="s">
        <v>82</v>
      </c>
      <c r="C81" s="20">
        <f>C82</f>
        <v>1287988</v>
      </c>
      <c r="D81" s="34">
        <f>D82</f>
        <v>1418962</v>
      </c>
    </row>
    <row r="82" spans="1:4" ht="49.5" customHeight="1" thickBot="1" x14ac:dyDescent="0.3">
      <c r="A82" s="131" t="s">
        <v>83</v>
      </c>
      <c r="B82" s="107" t="s">
        <v>204</v>
      </c>
      <c r="C82" s="20">
        <v>1287988</v>
      </c>
      <c r="D82" s="30">
        <v>1418962</v>
      </c>
    </row>
    <row r="83" spans="1:4" ht="63.75" customHeight="1" thickBot="1" x14ac:dyDescent="0.3">
      <c r="A83" s="3" t="s">
        <v>84</v>
      </c>
      <c r="B83" s="114" t="s">
        <v>205</v>
      </c>
      <c r="C83" s="112">
        <f>C84+C86+C88</f>
        <v>8420840</v>
      </c>
      <c r="D83" s="106">
        <f>D84+D86+D88</f>
        <v>8258886</v>
      </c>
    </row>
    <row r="84" spans="1:4" ht="52.5" customHeight="1" thickBot="1" x14ac:dyDescent="0.3">
      <c r="A84" s="132" t="s">
        <v>194</v>
      </c>
      <c r="B84" s="113" t="s">
        <v>213</v>
      </c>
      <c r="C84" s="108">
        <f>C85</f>
        <v>3164214</v>
      </c>
      <c r="D84" s="103">
        <f>D85</f>
        <v>3123099</v>
      </c>
    </row>
    <row r="85" spans="1:4" ht="63.75" customHeight="1" thickBot="1" x14ac:dyDescent="0.3">
      <c r="A85" s="131" t="s">
        <v>195</v>
      </c>
      <c r="B85" s="113" t="s">
        <v>214</v>
      </c>
      <c r="C85" s="106">
        <v>3164214</v>
      </c>
      <c r="D85" s="103">
        <v>3123099</v>
      </c>
    </row>
    <row r="86" spans="1:4" ht="61.5" customHeight="1" thickBot="1" x14ac:dyDescent="0.3">
      <c r="A86" s="109" t="s">
        <v>191</v>
      </c>
      <c r="B86" s="110" t="s">
        <v>193</v>
      </c>
      <c r="C86" s="33">
        <f>C87</f>
        <v>4632530</v>
      </c>
      <c r="D86" s="33">
        <f>D87</f>
        <v>4511691</v>
      </c>
    </row>
    <row r="87" spans="1:4" ht="75" customHeight="1" thickBot="1" x14ac:dyDescent="0.3">
      <c r="A87" s="109" t="s">
        <v>192</v>
      </c>
      <c r="B87" s="111" t="s">
        <v>200</v>
      </c>
      <c r="C87" s="33">
        <v>4632530</v>
      </c>
      <c r="D87" s="33">
        <v>4511691</v>
      </c>
    </row>
    <row r="88" spans="1:4" ht="19.5" customHeight="1" thickBot="1" x14ac:dyDescent="0.3">
      <c r="A88" s="109" t="s">
        <v>85</v>
      </c>
      <c r="B88" s="139" t="s">
        <v>86</v>
      </c>
      <c r="C88" s="140">
        <f>C89</f>
        <v>624096</v>
      </c>
      <c r="D88" s="140">
        <f>D89</f>
        <v>624096</v>
      </c>
    </row>
    <row r="89" spans="1:4" ht="24" customHeight="1" thickBot="1" x14ac:dyDescent="0.3">
      <c r="A89" s="109" t="s">
        <v>87</v>
      </c>
      <c r="B89" s="141" t="s">
        <v>212</v>
      </c>
      <c r="C89" s="142">
        <f>C90+C91+C92</f>
        <v>624096</v>
      </c>
      <c r="D89" s="142">
        <f>D90+D91+D92</f>
        <v>624096</v>
      </c>
    </row>
    <row r="90" spans="1:4" ht="97.5" customHeight="1" thickBot="1" x14ac:dyDescent="0.3">
      <c r="A90" s="109"/>
      <c r="B90" s="143" t="s">
        <v>178</v>
      </c>
      <c r="C90" s="144">
        <v>241460</v>
      </c>
      <c r="D90" s="144">
        <v>241460</v>
      </c>
    </row>
    <row r="91" spans="1:4" ht="87" customHeight="1" thickBot="1" x14ac:dyDescent="0.3">
      <c r="A91" s="109"/>
      <c r="B91" s="143" t="s">
        <v>179</v>
      </c>
      <c r="C91" s="142">
        <v>265399</v>
      </c>
      <c r="D91" s="144">
        <v>265399</v>
      </c>
    </row>
    <row r="92" spans="1:4" ht="51" customHeight="1" thickBot="1" x14ac:dyDescent="0.3">
      <c r="A92" s="109"/>
      <c r="B92" s="143" t="s">
        <v>180</v>
      </c>
      <c r="C92" s="142">
        <v>117237</v>
      </c>
      <c r="D92" s="144">
        <v>117237</v>
      </c>
    </row>
    <row r="93" spans="1:4" ht="38.25" thickBot="1" x14ac:dyDescent="0.35">
      <c r="A93" s="4" t="s">
        <v>88</v>
      </c>
      <c r="B93" s="78" t="s">
        <v>89</v>
      </c>
      <c r="C93" s="28">
        <f>C94+C96+C102+C104+C98+C100</f>
        <v>251346817</v>
      </c>
      <c r="D93" s="28">
        <f>D94+D96+D102+D104+D98+D100</f>
        <v>251139915</v>
      </c>
    </row>
    <row r="94" spans="1:4" ht="48.75" customHeight="1" thickBot="1" x14ac:dyDescent="0.3">
      <c r="A94" s="129" t="s">
        <v>90</v>
      </c>
      <c r="B94" s="143" t="s">
        <v>91</v>
      </c>
      <c r="C94" s="142">
        <f>C95</f>
        <v>77060</v>
      </c>
      <c r="D94" s="144">
        <f>D95</f>
        <v>77060</v>
      </c>
    </row>
    <row r="95" spans="1:4" ht="45.75" customHeight="1" thickBot="1" x14ac:dyDescent="0.3">
      <c r="A95" s="129" t="s">
        <v>92</v>
      </c>
      <c r="B95" s="154" t="s">
        <v>93</v>
      </c>
      <c r="C95" s="155">
        <v>77060</v>
      </c>
      <c r="D95" s="144">
        <v>77060</v>
      </c>
    </row>
    <row r="96" spans="1:4" ht="57.75" customHeight="1" thickBot="1" x14ac:dyDescent="0.3">
      <c r="A96" s="109" t="s">
        <v>94</v>
      </c>
      <c r="B96" s="157" t="s">
        <v>95</v>
      </c>
      <c r="C96" s="155">
        <f>C97</f>
        <v>8859006</v>
      </c>
      <c r="D96" s="144">
        <f>D97</f>
        <v>8859006</v>
      </c>
    </row>
    <row r="97" spans="1:4" ht="69.75" customHeight="1" thickBot="1" x14ac:dyDescent="0.3">
      <c r="A97" s="156" t="s">
        <v>96</v>
      </c>
      <c r="B97" s="151" t="s">
        <v>97</v>
      </c>
      <c r="C97" s="152">
        <v>8859006</v>
      </c>
      <c r="D97" s="153">
        <v>8859006</v>
      </c>
    </row>
    <row r="98" spans="1:4" ht="54.75" customHeight="1" thickBot="1" x14ac:dyDescent="0.3">
      <c r="A98" s="133" t="s">
        <v>181</v>
      </c>
      <c r="B98" s="39" t="s">
        <v>182</v>
      </c>
      <c r="C98" s="35">
        <f>C99</f>
        <v>20854176</v>
      </c>
      <c r="D98" s="20">
        <f>D99</f>
        <v>21047942</v>
      </c>
    </row>
    <row r="99" spans="1:4" ht="50.25" customHeight="1" thickBot="1" x14ac:dyDescent="0.3">
      <c r="A99" s="133" t="s">
        <v>183</v>
      </c>
      <c r="B99" s="39" t="s">
        <v>184</v>
      </c>
      <c r="C99" s="46">
        <v>20854176</v>
      </c>
      <c r="D99" s="13">
        <v>21047942</v>
      </c>
    </row>
    <row r="100" spans="1:4" ht="82.5" customHeight="1" thickBot="1" x14ac:dyDescent="0.3">
      <c r="A100" s="133" t="s">
        <v>185</v>
      </c>
      <c r="B100" s="39" t="s">
        <v>186</v>
      </c>
      <c r="C100" s="145">
        <f>C101</f>
        <v>10780560</v>
      </c>
      <c r="D100" s="100">
        <f>D101</f>
        <v>10780560</v>
      </c>
    </row>
    <row r="101" spans="1:4" ht="82.5" customHeight="1" thickBot="1" x14ac:dyDescent="0.3">
      <c r="A101" s="133" t="s">
        <v>187</v>
      </c>
      <c r="B101" s="161" t="s">
        <v>188</v>
      </c>
      <c r="C101" s="155">
        <v>10780560</v>
      </c>
      <c r="D101" s="144">
        <v>10780560</v>
      </c>
    </row>
    <row r="102" spans="1:4" ht="15.75" customHeight="1" thickBot="1" x14ac:dyDescent="0.3">
      <c r="A102" s="158" t="s">
        <v>98</v>
      </c>
      <c r="B102" s="160" t="s">
        <v>99</v>
      </c>
      <c r="C102" s="142">
        <f>+C103</f>
        <v>902000</v>
      </c>
      <c r="D102" s="144">
        <f>D103</f>
        <v>923300</v>
      </c>
    </row>
    <row r="103" spans="1:4" ht="15" customHeight="1" thickBot="1" x14ac:dyDescent="0.3">
      <c r="A103" s="158" t="s">
        <v>100</v>
      </c>
      <c r="B103" s="160" t="s">
        <v>101</v>
      </c>
      <c r="C103" s="142">
        <v>902000</v>
      </c>
      <c r="D103" s="144">
        <v>923300</v>
      </c>
    </row>
    <row r="104" spans="1:4" ht="15.75" thickBot="1" x14ac:dyDescent="0.3">
      <c r="A104" s="158" t="s">
        <v>102</v>
      </c>
      <c r="B104" s="159" t="s">
        <v>103</v>
      </c>
      <c r="C104" s="142">
        <f>C105</f>
        <v>209874015</v>
      </c>
      <c r="D104" s="144">
        <f>D105</f>
        <v>209452047</v>
      </c>
    </row>
    <row r="105" spans="1:4" ht="18" customHeight="1" thickBot="1" x14ac:dyDescent="0.3">
      <c r="A105" s="158" t="s">
        <v>104</v>
      </c>
      <c r="B105" s="159" t="s">
        <v>105</v>
      </c>
      <c r="C105" s="142">
        <f>C108+C109+C110+C111+C112+C114+C115+C116+C117+C118+C119+C120+C121+C122+C123+C124+C125+C126+C127+C128+C107+C113</f>
        <v>209874015</v>
      </c>
      <c r="D105" s="142">
        <f>D108+D109+D110+D111+D112+D114+D115+D116+D117+D118+D119+D120+D121+D122+D123+D124+D125+D126+D127+D128+D107+D113</f>
        <v>209452047</v>
      </c>
    </row>
    <row r="106" spans="1:4" x14ac:dyDescent="0.25">
      <c r="A106" s="7"/>
      <c r="B106" s="6" t="s">
        <v>106</v>
      </c>
      <c r="C106" s="52"/>
      <c r="D106" s="30"/>
    </row>
    <row r="107" spans="1:4" ht="65.25" customHeight="1" thickBot="1" x14ac:dyDescent="0.3">
      <c r="A107" s="7"/>
      <c r="B107" s="42" t="s">
        <v>201</v>
      </c>
      <c r="C107" s="145">
        <v>291958</v>
      </c>
      <c r="D107" s="101">
        <v>294671</v>
      </c>
    </row>
    <row r="108" spans="1:4" ht="42.75" customHeight="1" x14ac:dyDescent="0.25">
      <c r="A108" s="82"/>
      <c r="B108" s="68" t="s">
        <v>107</v>
      </c>
      <c r="C108" s="20">
        <v>7916251</v>
      </c>
      <c r="D108" s="30">
        <v>7916251</v>
      </c>
    </row>
    <row r="109" spans="1:4" ht="30" x14ac:dyDescent="0.25">
      <c r="A109" s="82"/>
      <c r="B109" s="79" t="s">
        <v>108</v>
      </c>
      <c r="C109" s="12">
        <v>961642</v>
      </c>
      <c r="D109" s="30">
        <v>961642</v>
      </c>
    </row>
    <row r="110" spans="1:4" ht="60.75" customHeight="1" x14ac:dyDescent="0.25">
      <c r="A110" s="5"/>
      <c r="B110" s="40" t="s">
        <v>109</v>
      </c>
      <c r="C110" s="35">
        <v>124300</v>
      </c>
      <c r="D110" s="13">
        <v>124300</v>
      </c>
    </row>
    <row r="111" spans="1:4" ht="93" customHeight="1" x14ac:dyDescent="0.25">
      <c r="A111" s="7"/>
      <c r="B111" s="40" t="s">
        <v>110</v>
      </c>
      <c r="C111" s="12">
        <v>281920</v>
      </c>
      <c r="D111" s="30">
        <v>281920</v>
      </c>
    </row>
    <row r="112" spans="1:4" ht="49.5" customHeight="1" x14ac:dyDescent="0.25">
      <c r="A112" s="5"/>
      <c r="B112" s="40" t="s">
        <v>111</v>
      </c>
      <c r="C112" s="12">
        <v>1866000</v>
      </c>
      <c r="D112" s="13">
        <v>1866000</v>
      </c>
    </row>
    <row r="113" spans="1:4" ht="49.5" customHeight="1" x14ac:dyDescent="0.25">
      <c r="A113" s="5"/>
      <c r="B113" s="40" t="s">
        <v>202</v>
      </c>
      <c r="C113" s="35">
        <v>622000</v>
      </c>
      <c r="D113" s="13">
        <v>622000</v>
      </c>
    </row>
    <row r="114" spans="1:4" ht="78.75" customHeight="1" x14ac:dyDescent="0.25">
      <c r="A114" s="5"/>
      <c r="B114" s="40" t="s">
        <v>112</v>
      </c>
      <c r="C114" s="35">
        <v>868214</v>
      </c>
      <c r="D114" s="13">
        <v>868214</v>
      </c>
    </row>
    <row r="115" spans="1:4" ht="79.5" customHeight="1" x14ac:dyDescent="0.25">
      <c r="A115" s="7"/>
      <c r="B115" s="40" t="s">
        <v>113</v>
      </c>
      <c r="C115" s="12">
        <v>56856</v>
      </c>
      <c r="D115" s="30">
        <v>56856</v>
      </c>
    </row>
    <row r="116" spans="1:4" ht="109.5" customHeight="1" x14ac:dyDescent="0.25">
      <c r="A116" s="5"/>
      <c r="B116" s="40" t="s">
        <v>114</v>
      </c>
      <c r="C116" s="12">
        <v>146159113</v>
      </c>
      <c r="D116" s="13">
        <v>146621464</v>
      </c>
    </row>
    <row r="117" spans="1:4" ht="51" customHeight="1" x14ac:dyDescent="0.25">
      <c r="A117" s="5"/>
      <c r="B117" s="40" t="s">
        <v>115</v>
      </c>
      <c r="C117" s="12">
        <v>129110</v>
      </c>
      <c r="D117" s="13">
        <v>129110</v>
      </c>
    </row>
    <row r="118" spans="1:4" ht="77.25" customHeight="1" x14ac:dyDescent="0.25">
      <c r="A118" s="118"/>
      <c r="B118" s="40" t="s">
        <v>203</v>
      </c>
      <c r="C118" s="12">
        <v>1558826</v>
      </c>
      <c r="D118" s="13">
        <v>1558826</v>
      </c>
    </row>
    <row r="119" spans="1:4" ht="107.25" customHeight="1" x14ac:dyDescent="0.25">
      <c r="A119" s="118"/>
      <c r="B119" s="40" t="s">
        <v>116</v>
      </c>
      <c r="C119" s="12">
        <v>22704464</v>
      </c>
      <c r="D119" s="13">
        <v>22704464</v>
      </c>
    </row>
    <row r="120" spans="1:4" ht="90.75" customHeight="1" x14ac:dyDescent="0.25">
      <c r="A120" s="118"/>
      <c r="B120" s="40" t="s">
        <v>117</v>
      </c>
      <c r="C120" s="12">
        <v>13845055</v>
      </c>
      <c r="D120" s="13">
        <v>13845055</v>
      </c>
    </row>
    <row r="121" spans="1:4" ht="45" x14ac:dyDescent="0.25">
      <c r="A121" s="5"/>
      <c r="B121" s="40" t="s">
        <v>118</v>
      </c>
      <c r="C121" s="12">
        <v>174978</v>
      </c>
      <c r="D121" s="13">
        <v>174978</v>
      </c>
    </row>
    <row r="122" spans="1:4" ht="60" x14ac:dyDescent="0.25">
      <c r="A122" s="5"/>
      <c r="B122" s="40" t="s">
        <v>119</v>
      </c>
      <c r="C122" s="12">
        <v>311000</v>
      </c>
      <c r="D122" s="13">
        <v>311000</v>
      </c>
    </row>
    <row r="123" spans="1:4" ht="62.25" customHeight="1" x14ac:dyDescent="0.25">
      <c r="A123" s="5"/>
      <c r="B123" s="40" t="s">
        <v>120</v>
      </c>
      <c r="C123" s="12">
        <v>311000</v>
      </c>
      <c r="D123" s="13">
        <v>311000</v>
      </c>
    </row>
    <row r="124" spans="1:4" ht="45" x14ac:dyDescent="0.25">
      <c r="A124" s="5"/>
      <c r="B124" s="40" t="s">
        <v>121</v>
      </c>
      <c r="C124" s="12">
        <v>311000</v>
      </c>
      <c r="D124" s="13">
        <v>311000</v>
      </c>
    </row>
    <row r="125" spans="1:4" ht="60" x14ac:dyDescent="0.25">
      <c r="A125" s="5"/>
      <c r="B125" s="40" t="s">
        <v>122</v>
      </c>
      <c r="C125" s="35">
        <v>933000</v>
      </c>
      <c r="D125" s="13">
        <v>933000</v>
      </c>
    </row>
    <row r="126" spans="1:4" ht="68.25" customHeight="1" x14ac:dyDescent="0.25">
      <c r="A126" s="5"/>
      <c r="B126" s="40" t="s">
        <v>123</v>
      </c>
      <c r="C126" s="12">
        <v>9757350</v>
      </c>
      <c r="D126" s="13">
        <v>8870318</v>
      </c>
    </row>
    <row r="127" spans="1:4" ht="60.75" customHeight="1" x14ac:dyDescent="0.25">
      <c r="A127" s="118"/>
      <c r="B127" s="40" t="s">
        <v>124</v>
      </c>
      <c r="C127" s="20">
        <v>658878</v>
      </c>
      <c r="D127" s="30">
        <v>658878</v>
      </c>
    </row>
    <row r="128" spans="1:4" ht="78.75" customHeight="1" x14ac:dyDescent="0.25">
      <c r="A128" s="118"/>
      <c r="B128" s="40" t="s">
        <v>125</v>
      </c>
      <c r="C128" s="20">
        <v>31100</v>
      </c>
      <c r="D128" s="30">
        <v>31100</v>
      </c>
    </row>
    <row r="129" spans="1:4" ht="16.5" thickBot="1" x14ac:dyDescent="0.3">
      <c r="A129" s="84"/>
      <c r="B129" s="80" t="s">
        <v>126</v>
      </c>
      <c r="C129" s="36">
        <f>C13+C78</f>
        <v>403696061</v>
      </c>
      <c r="D129" s="36">
        <f>D13+D78</f>
        <v>401735695</v>
      </c>
    </row>
  </sheetData>
  <mergeCells count="7">
    <mergeCell ref="B7:D7"/>
    <mergeCell ref="A8:D8"/>
    <mergeCell ref="A9:D9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Malisheva</dc:creator>
  <cp:lastModifiedBy>Malisheva</cp:lastModifiedBy>
  <cp:lastPrinted>2021-02-08T05:39:16Z</cp:lastPrinted>
  <dcterms:created xsi:type="dcterms:W3CDTF">2020-10-31T09:52:32Z</dcterms:created>
  <dcterms:modified xsi:type="dcterms:W3CDTF">2021-02-17T11:34:34Z</dcterms:modified>
</cp:coreProperties>
</file>