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Сохранение\Мои документы\документы\бюджет района\бюджет района на 2021-2023 год\актуализированная версия решени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5" i="1" l="1"/>
  <c r="C94" i="1" l="1"/>
  <c r="C90" i="1" l="1"/>
  <c r="C140" i="1"/>
  <c r="C139" i="1" s="1"/>
  <c r="C147" i="1"/>
  <c r="C146" i="1" s="1"/>
  <c r="C144" i="1"/>
  <c r="C143" i="1" s="1"/>
  <c r="C142" i="1" s="1"/>
  <c r="C92" i="1"/>
  <c r="C88" i="1"/>
  <c r="C86" i="1"/>
  <c r="C66" i="1"/>
  <c r="C114" i="1" l="1"/>
  <c r="C107" i="1"/>
  <c r="C109" i="1"/>
  <c r="C85" i="1" l="1"/>
  <c r="C78" i="1"/>
  <c r="C77" i="1" s="1"/>
  <c r="C75" i="1"/>
  <c r="C73" i="1"/>
  <c r="C71" i="1"/>
  <c r="C70" i="1" l="1"/>
  <c r="C69" i="1" s="1"/>
  <c r="C65" i="1" l="1"/>
  <c r="C64" i="1" s="1"/>
  <c r="C55" i="1"/>
  <c r="C52" i="1" s="1"/>
  <c r="C49" i="1"/>
  <c r="C48" i="1" s="1"/>
  <c r="C43" i="1"/>
  <c r="C39" i="1"/>
  <c r="C113" i="1" l="1"/>
  <c r="C111" i="1"/>
  <c r="C105" i="1"/>
  <c r="C103" i="1"/>
  <c r="C83" i="1"/>
  <c r="C82" i="1" s="1"/>
  <c r="C62" i="1"/>
  <c r="C61" i="1" s="1"/>
  <c r="C59" i="1"/>
  <c r="C58" i="1" s="1"/>
  <c r="C51" i="1"/>
  <c r="C46" i="1"/>
  <c r="C42" i="1" s="1"/>
  <c r="C37" i="1"/>
  <c r="C35" i="1"/>
  <c r="C33" i="1"/>
  <c r="C31" i="1"/>
  <c r="C27" i="1"/>
  <c r="C25" i="1"/>
  <c r="C23" i="1"/>
  <c r="C21" i="1"/>
  <c r="C15" i="1"/>
  <c r="C14" i="1" s="1"/>
  <c r="C57" i="1" l="1"/>
  <c r="C102" i="1"/>
  <c r="C81" i="1" s="1"/>
  <c r="C80" i="1" s="1"/>
  <c r="C41" i="1"/>
  <c r="C20" i="1"/>
  <c r="C19" i="1" s="1"/>
  <c r="C30" i="1"/>
  <c r="C29" i="1" s="1"/>
  <c r="C13" i="1" l="1"/>
  <c r="C150" i="1" s="1"/>
</calcChain>
</file>

<file path=xl/sharedStrings.xml><?xml version="1.0" encoding="utf-8"?>
<sst xmlns="http://schemas.openxmlformats.org/spreadsheetml/2006/main" count="255" uniqueCount="252">
  <si>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</si>
  <si>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</si>
  <si>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</si>
  <si>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</si>
  <si>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</si>
  <si>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</si>
  <si>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</si>
  <si>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</si>
  <si>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</si>
  <si>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</si>
  <si>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</si>
  <si>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</si>
  <si>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</si>
  <si>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</si>
  <si>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</si>
  <si>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</si>
  <si>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</si>
  <si>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</si>
  <si>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</si>
  <si>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</si>
  <si>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</si>
  <si>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</si>
  <si>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</si>
  <si>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</si>
  <si>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</si>
  <si>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</si>
  <si>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</si>
  <si>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</si>
  <si>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</si>
  <si>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</si>
  <si>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</si>
  <si>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</si>
  <si>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</si>
  <si>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</si>
  <si>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</si>
  <si>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</si>
  <si>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</si>
  <si>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</si>
  <si>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</si>
  <si>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</si>
  <si>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</si>
  <si>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</si>
  <si>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</si>
  <si>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</si>
  <si>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</si>
  <si>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</si>
  <si>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</si>
  <si>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</si>
  <si>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</si>
  <si>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</si>
  <si>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</si>
  <si>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</si>
  <si>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</si>
  <si>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</si>
  <si>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</si>
  <si>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</si>
  <si>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</si>
  <si>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</si>
  <si>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</si>
  <si>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</si>
  <si>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</si>
  <si>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</si>
  <si>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</si>
  <si>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</si>
  <si>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</si>
  <si>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</si>
  <si>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</si>
  <si>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</si>
  <si>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</si>
  <si>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</si>
  <si>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</si>
  <si>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</si>
  <si>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</si>
  <si>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</si>
  <si>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</si>
  <si>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</si>
  <si>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</si>
  <si>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</si>
  <si>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</si>
  <si>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</si>
  <si>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</si>
  <si>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</si>
  <si>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</si>
  <si>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</si>
  <si>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</si>
  <si>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</si>
  <si>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</si>
  <si>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</si>
  <si>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</si>
  <si>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</si>
  <si>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2 02 39998 00  0000 150</t>
  </si>
  <si>
    <t>Единая субвенция местным бюджетам</t>
  </si>
  <si>
    <t>2 02 39998 05 0000 150</t>
  </si>
  <si>
    <t>Единая субвенция бюджетам муниципальных районов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</si>
  <si>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</si>
  <si>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</si>
  <si>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</si>
  <si>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</si>
  <si>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</si>
  <si>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</si>
  <si>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</si>
  <si>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бюджетам муниципальных районов 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</si>
  <si>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</si>
  <si>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</si>
  <si>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</si>
  <si>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 xml:space="preserve"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 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</si>
  <si>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</si>
  <si>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</si>
  <si>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</si>
  <si>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</si>
  <si>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</si>
  <si>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</si>
  <si>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</si>
  <si>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</si>
  <si>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</si>
  <si>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</si>
  <si>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</si>
  <si>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</si>
  <si>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</si>
  <si>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"Курчатовский район" Курской области в 2021 году</t>
  </si>
  <si>
    <t>(рублей)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</si>
  <si>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</si>
  <si>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</si>
  <si>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</si>
  <si>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</si>
  <si>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</si>
  <si>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</si>
  <si>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</si>
  <si>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</si>
  <si>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</si>
  <si>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</si>
  <si>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</si>
  <si>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</si>
  <si>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</si>
  <si>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1 12 01030 01 0000 120</t>
  </si>
  <si>
    <t>1 12 01040 01 0000 120</t>
  </si>
  <si>
    <t>Плата за размещение отходов производства и потребления</t>
  </si>
  <si>
    <t xml:space="preserve">1 12 01041 01 0000 120 </t>
  </si>
  <si>
    <t xml:space="preserve">Плата за размещение отходов производства 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</si>
  <si>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</si>
  <si>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</si>
  <si>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</si>
  <si>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</si>
  <si>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</si>
  <si>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не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</si>
  <si>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</si>
  <si>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</si>
  <si>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</si>
  <si>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</si>
  <si>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</si>
  <si>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</si>
  <si>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</si>
  <si>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</si>
  <si>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</si>
  <si>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</si>
  <si>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1 16 07000 01 0000 140</t>
  </si>
  <si>
    <t>1 16 07010 00 0000 140</t>
  </si>
  <si>
    <t>1 16 07010 05 0000 140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</si>
  <si>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</si>
  <si>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</si>
  <si>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</si>
  <si>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</si>
  <si>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</si>
  <si>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</si>
  <si>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</si>
  <si>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</si>
  <si>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 xml:space="preserve">Штрафы, неустойки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 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</si>
  <si>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</si>
  <si>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</si>
  <si>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</si>
  <si>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</si>
  <si>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</si>
  <si>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</si>
  <si>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</si>
  <si>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Сумма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</si>
  <si>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</si>
  <si>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</si>
  <si>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</si>
  <si>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</si>
  <si>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</si>
  <si>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</si>
  <si>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</si>
  <si>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</si>
  <si>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</si>
  <si>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</si>
  <si>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</si>
  <si>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</si>
  <si>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</si>
  <si>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</si>
  <si>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</si>
  <si>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</si>
  <si>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</si>
  <si>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</si>
  <si>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2 02 25097 00 0000 150</t>
  </si>
  <si>
    <t>2 02 25097 05 0000 150</t>
  </si>
  <si>
    <t>2 02 25304 00 0000 150</t>
  </si>
  <si>
    <t>2 02 25304 05 0000 150</t>
  </si>
  <si>
    <t>2 02 25169 00 0000 150</t>
  </si>
  <si>
    <t>2 02 25169 05 0000 150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</si>
  <si>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</si>
  <si>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Плата за сбросы загрязняющих веществ в водные объекты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</si>
  <si>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</si>
  <si>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</si>
  <si>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</si>
  <si>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</si>
  <si>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Субвенция на содержание работников, осуществляющих ежемесячные денежные выплаты на ребенка в возрасте от 3 до 7 лет, в части оснащения рабочих мест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</si>
  <si>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</si>
  <si>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2 18 00000 00 0000 000</t>
  </si>
  <si>
    <t>2 18 00000 00 0000 150</t>
  </si>
  <si>
    <t>2 18 00000 05 0000 150</t>
  </si>
  <si>
    <t>2 18 60010 05 0000 150</t>
  </si>
  <si>
    <t>2 19 00000 00 0000 000</t>
  </si>
  <si>
    <t>2 19 00000 05 0000 150</t>
  </si>
  <si>
    <t>2 19 60010 05 0000 150</t>
  </si>
  <si>
    <t>2 19 35302 05 0000 150</t>
  </si>
  <si>
    <t>2 02 40000 00 0000 150</t>
  </si>
  <si>
    <t>2 02 40014 00 0000 150</t>
  </si>
  <si>
    <t>2 02 40014 05 0000 150</t>
  </si>
  <si>
    <t>Иные межбюджетные трансферты</t>
  </si>
  <si>
    <t>2 02 25243 00 0000 150</t>
  </si>
  <si>
    <t>2 02 25243 05 0000 150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</si>
  <si>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 расположенных в сельской местности и малых городах
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</si>
  <si>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
 и спортом</t>
  </si>
  <si>
    <t xml:space="preserve">Субсидии бюджетам на создание и обеспечение функционирования центров образования        
естественно-научной и технологической направленностей в общеобразовательных организациях
расположенных в сельской местности и малых городах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</si>
  <si>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</si>
  <si>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</si>
  <si>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</si>
  <si>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</si>
  <si>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</si>
  <si>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</si>
  <si>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Субвенции бюджетам бюджетной системы Российской Федерации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</si>
  <si>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</si>
  <si>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</si>
  <si>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</si>
  <si>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</si>
  <si>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</si>
  <si>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</si>
  <si>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ежемесячных выплат на детей в возрасте от трех до семи лет включительно, из бюджетов муниципальных районов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</si>
  <si>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</si>
  <si>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 xml:space="preserve">Субсидии бюджетам на создание в общеобразовательных организациях, расположенных в сельской местности малых городах, условий для занятий физической культурой и спортом 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</si>
  <si>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</si>
  <si>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</si>
  <si>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Доходы от уплаты акцизов на моторные масла для дизельных и (или) карбюраторных (инжекторы) двигателей, 
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</si>
  <si>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</si>
  <si>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</si>
  <si>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</si>
  <si>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ДОХОДЫ ОТ ОКАЗАНИЯ ПЛАТНЫХ УСЛУГ  И КОМПЕНСАЦИИ ЗАТРАТ ГОСУДАРСТВУ</t>
  </si>
  <si>
    <t>Штрафы, неустойки, пени, уплаченные в случае просрочки исполнения поставщиком (подрядчиком,  исполнителем) обязательств, предусмотренных государственным (муниципальным) контрактом</t>
  </si>
  <si>
    <t>Прочие субсидии бюджетам муниципальных районов</t>
  </si>
  <si>
    <t>Субсидии на развитие социальной и инженерной инфраструктуры муниципальных образований</t>
  </si>
  <si>
    <t xml:space="preserve">От 10.12.2020 г. №153-IV  </t>
  </si>
  <si>
    <t xml:space="preserve">                                     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</si>
</sst>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/>
    <xf numFmtId="4" fontId="8" fillId="0" borderId="3" xfId="0" applyNumberFormat="1" applyFont="1" applyBorder="1"/>
    <xf numFmtId="4" fontId="9" fillId="0" borderId="3" xfId="0" applyNumberFormat="1" applyFont="1" applyBorder="1"/>
    <xf numFmtId="4" fontId="10" fillId="0" borderId="3" xfId="0" applyNumberFormat="1" applyFont="1" applyBorder="1"/>
    <xf numFmtId="4" fontId="10" fillId="0" borderId="3" xfId="0" applyNumberFormat="1" applyFont="1" applyFill="1" applyBorder="1"/>
    <xf numFmtId="4" fontId="3" fillId="2" borderId="3" xfId="0" applyNumberFormat="1" applyFont="1" applyFill="1" applyBorder="1"/>
    <xf numFmtId="4" fontId="3" fillId="0" borderId="3" xfId="0" applyNumberFormat="1" applyFont="1" applyFill="1" applyBorder="1"/>
    <xf numFmtId="4" fontId="3" fillId="0" borderId="3" xfId="0" applyNumberFormat="1" applyFont="1" applyBorder="1"/>
    <xf numFmtId="3" fontId="13" fillId="0" borderId="3" xfId="0" applyNumberFormat="1" applyFont="1" applyFill="1" applyBorder="1"/>
    <xf numFmtId="3" fontId="14" fillId="0" borderId="3" xfId="0" applyNumberFormat="1" applyFont="1" applyFill="1" applyBorder="1"/>
    <xf numFmtId="3" fontId="14" fillId="0" borderId="3" xfId="0" applyNumberFormat="1" applyFont="1" applyBorder="1"/>
    <xf numFmtId="0" fontId="7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5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distributed"/>
    </xf>
    <xf numFmtId="0" fontId="3" fillId="0" borderId="5" xfId="0" applyFont="1" applyBorder="1" applyAlignment="1">
      <alignment vertical="distributed" wrapText="1"/>
    </xf>
    <xf numFmtId="0" fontId="10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6" fillId="0" borderId="5" xfId="0" applyFont="1" applyBorder="1"/>
    <xf numFmtId="0" fontId="7" fillId="0" borderId="5" xfId="0" applyFont="1" applyBorder="1" applyAlignment="1">
      <alignment horizontal="justify" vertical="top" wrapText="1"/>
    </xf>
    <xf numFmtId="0" fontId="13" fillId="0" borderId="5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wrapText="1"/>
    </xf>
    <xf numFmtId="49" fontId="3" fillId="0" borderId="5" xfId="0" applyNumberFormat="1" applyFont="1" applyBorder="1" applyAlignment="1">
      <alignment horizontal="justify" wrapText="1"/>
    </xf>
    <xf numFmtId="49" fontId="11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9" fillId="3" borderId="5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0" fontId="3" fillId="0" borderId="3" xfId="0" applyFont="1" applyBorder="1" applyAlignment="1"/>
    <xf numFmtId="0" fontId="9" fillId="0" borderId="3" xfId="0" applyFont="1" applyBorder="1" applyAlignment="1"/>
    <xf numFmtId="0" fontId="15" fillId="0" borderId="3" xfId="0" applyFont="1" applyBorder="1"/>
    <xf numFmtId="0" fontId="9" fillId="0" borderId="3" xfId="0" applyFont="1" applyBorder="1"/>
    <xf numFmtId="0" fontId="4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4" fontId="3" fillId="0" borderId="9" xfId="0" applyNumberFormat="1" applyFont="1" applyBorder="1"/>
    <xf numFmtId="4" fontId="3" fillId="0" borderId="10" xfId="0" applyNumberFormat="1" applyFont="1" applyBorder="1"/>
    <xf numFmtId="4" fontId="3" fillId="0" borderId="1" xfId="0" applyNumberFormat="1" applyFont="1" applyBorder="1"/>
    <xf numFmtId="0" fontId="15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7" fillId="0" borderId="9" xfId="0" applyFont="1" applyBorder="1"/>
    <xf numFmtId="0" fontId="16" fillId="0" borderId="12" xfId="0" applyFont="1" applyBorder="1"/>
    <xf numFmtId="0" fontId="16" fillId="0" borderId="1" xfId="0" applyFont="1" applyBorder="1"/>
    <xf numFmtId="0" fontId="11" fillId="0" borderId="4" xfId="0" applyFont="1" applyBorder="1" applyAlignment="1">
      <alignment horizontal="center"/>
    </xf>
    <xf numFmtId="4" fontId="7" fillId="0" borderId="9" xfId="0" applyNumberFormat="1" applyFont="1" applyBorder="1"/>
    <xf numFmtId="0" fontId="7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9" fillId="0" borderId="4" xfId="0" applyFont="1" applyBorder="1"/>
    <xf numFmtId="0" fontId="15" fillId="0" borderId="1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4" fontId="3" fillId="0" borderId="14" xfId="0" applyNumberFormat="1" applyFont="1" applyBorder="1"/>
    <xf numFmtId="4" fontId="7" fillId="0" borderId="15" xfId="0" applyNumberFormat="1" applyFont="1" applyBorder="1"/>
    <xf numFmtId="4" fontId="7" fillId="0" borderId="2" xfId="0" applyNumberFormat="1" applyFont="1" applyBorder="1"/>
    <xf numFmtId="4" fontId="3" fillId="0" borderId="4" xfId="0" applyNumberFormat="1" applyFont="1" applyBorder="1"/>
    <xf numFmtId="0" fontId="15" fillId="0" borderId="5" xfId="0" applyFont="1" applyBorder="1" applyAlignment="1">
      <alignment vertical="center" wrapText="1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9" fontId="12" fillId="0" borderId="0" xfId="1" applyFont="1" applyFill="1" applyAlignment="1">
      <alignment horizontal="right" wrapText="1"/>
    </xf>
    <xf numFmtId="0" fontId="12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50"/>
  <sheetViews>
    <sheetView tabSelected="1" zoomScale="82" zoomScaleNormal="82" workbookViewId="0">
      <selection activeCell="B3" sqref="B3:C3"/>
    </sheetView>
  </sheetViews>
  <sheetFormatPr defaultRowHeight="15" x14ac:dyDescent="0.25"/>
  <cols>
    <col min="1" max="1" width="23.42578125" customWidth="1"/>
    <col min="2" max="2" width="99.42578125" customWidth="1"/>
    <col min="3" max="3" width="21.140625" customWidth="1"/>
  </cols>
  <sheetData>
    <row r="3" spans="1:3" x14ac:dyDescent="0.25">
      <c r="A3" s="1"/>
      <c r="B3" s="100" t="s">
        <v>251</v>
      </c>
      <c r="C3" s="100"/>
    </row>
    <row r="4" spans="1:3" x14ac:dyDescent="0.25">
      <c r="A4" s="1"/>
      <c r="B4" s="101" t="s">
        <v>0</v>
      </c>
      <c r="C4" s="101"/>
    </row>
    <row r="5" spans="1:3" x14ac:dyDescent="0.25">
      <c r="A5" s="1"/>
      <c r="B5" s="102" t="s">
        <v>118</v>
      </c>
      <c r="C5" s="102"/>
    </row>
    <row r="6" spans="1:3" x14ac:dyDescent="0.25">
      <c r="A6" s="1"/>
      <c r="B6" s="102" t="s">
        <v>250</v>
      </c>
      <c r="C6" s="102"/>
    </row>
    <row r="7" spans="1:3" ht="15.75" x14ac:dyDescent="0.25">
      <c r="A7" s="1"/>
      <c r="B7" s="98"/>
      <c r="C7" s="98"/>
    </row>
    <row r="8" spans="1:3" ht="18.75" x14ac:dyDescent="0.3">
      <c r="A8" s="99" t="s">
        <v>1</v>
      </c>
      <c r="B8" s="99"/>
      <c r="C8" s="99"/>
    </row>
    <row r="9" spans="1:3" ht="18.75" x14ac:dyDescent="0.3">
      <c r="A9" s="99" t="s">
        <v>119</v>
      </c>
      <c r="B9" s="99"/>
      <c r="C9" s="99"/>
    </row>
    <row r="10" spans="1:3" ht="15.75" thickBot="1" x14ac:dyDescent="0.3">
      <c r="A10" s="1"/>
      <c r="B10" s="1"/>
      <c r="C10" s="2" t="s">
        <v>120</v>
      </c>
    </row>
    <row r="11" spans="1:3" ht="39.75" thickBot="1" x14ac:dyDescent="0.3">
      <c r="A11" s="44" t="s">
        <v>2</v>
      </c>
      <c r="B11" s="69" t="s">
        <v>3</v>
      </c>
      <c r="C11" s="3" t="s">
        <v>174</v>
      </c>
    </row>
    <row r="12" spans="1:3" x14ac:dyDescent="0.25">
      <c r="A12" s="45">
        <v>1</v>
      </c>
      <c r="B12" s="68">
        <v>2</v>
      </c>
      <c r="C12" s="4">
        <v>3</v>
      </c>
    </row>
    <row r="13" spans="1:3" x14ac:dyDescent="0.25">
      <c r="A13" s="46" t="s">
        <v>4</v>
      </c>
      <c r="B13" s="16" t="s">
        <v>167</v>
      </c>
      <c r="C13" s="5">
        <f>C14+C19+C29+C41+C51+C57+C64+C69</f>
        <v>161274898.69999999</v>
      </c>
    </row>
    <row r="14" spans="1:3" x14ac:dyDescent="0.25">
      <c r="A14" s="47" t="s">
        <v>5</v>
      </c>
      <c r="B14" s="16" t="s">
        <v>168</v>
      </c>
      <c r="C14" s="5">
        <f>SUM(C15)</f>
        <v>140613019</v>
      </c>
    </row>
    <row r="15" spans="1:3" x14ac:dyDescent="0.25">
      <c r="A15" s="48" t="s">
        <v>6</v>
      </c>
      <c r="B15" s="17" t="s">
        <v>7</v>
      </c>
      <c r="C15" s="6">
        <f>SUM(C16+C17+C18)</f>
        <v>140613019</v>
      </c>
    </row>
    <row r="16" spans="1:3" ht="47.25" customHeight="1" x14ac:dyDescent="0.25">
      <c r="A16" s="4" t="s">
        <v>8</v>
      </c>
      <c r="B16" s="18" t="s">
        <v>9</v>
      </c>
      <c r="C16" s="7">
        <v>139860274</v>
      </c>
    </row>
    <row r="17" spans="1:3" ht="60" customHeight="1" x14ac:dyDescent="0.25">
      <c r="A17" s="4" t="s">
        <v>10</v>
      </c>
      <c r="B17" s="18" t="s">
        <v>11</v>
      </c>
      <c r="C17" s="7">
        <v>346838</v>
      </c>
    </row>
    <row r="18" spans="1:3" ht="30" x14ac:dyDescent="0.25">
      <c r="A18" s="49" t="s">
        <v>12</v>
      </c>
      <c r="B18" s="19" t="s">
        <v>13</v>
      </c>
      <c r="C18" s="7">
        <v>405907</v>
      </c>
    </row>
    <row r="19" spans="1:3" ht="33.75" customHeight="1" x14ac:dyDescent="0.25">
      <c r="A19" s="50" t="s">
        <v>14</v>
      </c>
      <c r="B19" s="20" t="s">
        <v>169</v>
      </c>
      <c r="C19" s="6">
        <f>C20</f>
        <v>4330230</v>
      </c>
    </row>
    <row r="20" spans="1:3" ht="14.25" customHeight="1" x14ac:dyDescent="0.25">
      <c r="A20" s="49" t="s">
        <v>15</v>
      </c>
      <c r="B20" s="19" t="s">
        <v>16</v>
      </c>
      <c r="C20" s="8">
        <f>C21+C23+C25+C27</f>
        <v>4330230</v>
      </c>
    </row>
    <row r="21" spans="1:3" ht="42.75" customHeight="1" x14ac:dyDescent="0.25">
      <c r="A21" s="49" t="s">
        <v>17</v>
      </c>
      <c r="B21" s="21" t="s">
        <v>18</v>
      </c>
      <c r="C21" s="8">
        <f>C22</f>
        <v>1988290</v>
      </c>
    </row>
    <row r="22" spans="1:3" ht="59.25" customHeight="1" x14ac:dyDescent="0.25">
      <c r="A22" s="49" t="s">
        <v>19</v>
      </c>
      <c r="B22" s="21" t="s">
        <v>20</v>
      </c>
      <c r="C22" s="8">
        <v>1988290</v>
      </c>
    </row>
    <row r="23" spans="1:3" ht="44.25" customHeight="1" x14ac:dyDescent="0.25">
      <c r="A23" s="49" t="s">
        <v>21</v>
      </c>
      <c r="B23" s="21" t="s">
        <v>242</v>
      </c>
      <c r="C23" s="8">
        <f>C24</f>
        <v>11330</v>
      </c>
    </row>
    <row r="24" spans="1:3" ht="75" x14ac:dyDescent="0.25">
      <c r="A24" s="49" t="s">
        <v>22</v>
      </c>
      <c r="B24" s="22" t="s">
        <v>238</v>
      </c>
      <c r="C24" s="8">
        <v>11330</v>
      </c>
    </row>
    <row r="25" spans="1:3" ht="45" x14ac:dyDescent="0.25">
      <c r="A25" s="49" t="s">
        <v>23</v>
      </c>
      <c r="B25" s="21" t="s">
        <v>24</v>
      </c>
      <c r="C25" s="8">
        <f>C26</f>
        <v>2615470</v>
      </c>
    </row>
    <row r="26" spans="1:3" ht="62.25" customHeight="1" x14ac:dyDescent="0.25">
      <c r="A26" s="49" t="s">
        <v>25</v>
      </c>
      <c r="B26" s="21" t="s">
        <v>199</v>
      </c>
      <c r="C26" s="8">
        <v>2615470</v>
      </c>
    </row>
    <row r="27" spans="1:3" ht="45" x14ac:dyDescent="0.25">
      <c r="A27" s="49" t="s">
        <v>26</v>
      </c>
      <c r="B27" s="23" t="s">
        <v>27</v>
      </c>
      <c r="C27" s="8">
        <f>C28</f>
        <v>-284860</v>
      </c>
    </row>
    <row r="28" spans="1:3" ht="62.25" customHeight="1" x14ac:dyDescent="0.25">
      <c r="A28" s="49" t="s">
        <v>28</v>
      </c>
      <c r="B28" s="21" t="s">
        <v>29</v>
      </c>
      <c r="C28" s="8">
        <v>-284860</v>
      </c>
    </row>
    <row r="29" spans="1:3" x14ac:dyDescent="0.25">
      <c r="A29" s="48" t="s">
        <v>30</v>
      </c>
      <c r="B29" s="20" t="s">
        <v>170</v>
      </c>
      <c r="C29" s="6">
        <f>C30+C35+C37+C39</f>
        <v>2190858</v>
      </c>
    </row>
    <row r="30" spans="1:3" x14ac:dyDescent="0.25">
      <c r="A30" s="51" t="s">
        <v>31</v>
      </c>
      <c r="B30" s="24" t="s">
        <v>32</v>
      </c>
      <c r="C30" s="8">
        <f>C31+C33</f>
        <v>1306349</v>
      </c>
    </row>
    <row r="31" spans="1:3" x14ac:dyDescent="0.25">
      <c r="A31" s="51" t="s">
        <v>33</v>
      </c>
      <c r="B31" s="25" t="s">
        <v>34</v>
      </c>
      <c r="C31" s="8">
        <f>C32</f>
        <v>983437</v>
      </c>
    </row>
    <row r="32" spans="1:3" x14ac:dyDescent="0.25">
      <c r="A32" s="52" t="s">
        <v>35</v>
      </c>
      <c r="B32" s="26" t="s">
        <v>34</v>
      </c>
      <c r="C32" s="9">
        <v>983437</v>
      </c>
    </row>
    <row r="33" spans="1:3" ht="32.25" customHeight="1" x14ac:dyDescent="0.25">
      <c r="A33" s="51" t="s">
        <v>36</v>
      </c>
      <c r="B33" s="25" t="s">
        <v>37</v>
      </c>
      <c r="C33" s="8">
        <f>C34</f>
        <v>322912</v>
      </c>
    </row>
    <row r="34" spans="1:3" ht="47.25" customHeight="1" x14ac:dyDescent="0.25">
      <c r="A34" s="52" t="s">
        <v>38</v>
      </c>
      <c r="B34" s="27" t="s">
        <v>39</v>
      </c>
      <c r="C34" s="9">
        <v>322912</v>
      </c>
    </row>
    <row r="35" spans="1:3" ht="18.75" customHeight="1" x14ac:dyDescent="0.25">
      <c r="A35" s="53" t="s">
        <v>40</v>
      </c>
      <c r="B35" s="18" t="s">
        <v>41</v>
      </c>
      <c r="C35" s="10">
        <f>SUM(C36)</f>
        <v>854738</v>
      </c>
    </row>
    <row r="36" spans="1:3" ht="17.25" customHeight="1" x14ac:dyDescent="0.25">
      <c r="A36" s="54" t="s">
        <v>42</v>
      </c>
      <c r="B36" s="28" t="s">
        <v>41</v>
      </c>
      <c r="C36" s="11">
        <v>854738</v>
      </c>
    </row>
    <row r="37" spans="1:3" x14ac:dyDescent="0.25">
      <c r="A37" s="53" t="s">
        <v>43</v>
      </c>
      <c r="B37" s="18" t="s">
        <v>44</v>
      </c>
      <c r="C37" s="12">
        <f>SUM(C38)</f>
        <v>11411</v>
      </c>
    </row>
    <row r="38" spans="1:3" x14ac:dyDescent="0.25">
      <c r="A38" s="54" t="s">
        <v>45</v>
      </c>
      <c r="B38" s="28" t="s">
        <v>44</v>
      </c>
      <c r="C38" s="11">
        <v>11411</v>
      </c>
    </row>
    <row r="39" spans="1:3" ht="17.25" customHeight="1" x14ac:dyDescent="0.25">
      <c r="A39" s="54" t="s">
        <v>121</v>
      </c>
      <c r="B39" s="28" t="s">
        <v>123</v>
      </c>
      <c r="C39" s="11">
        <f>C40</f>
        <v>18360</v>
      </c>
    </row>
    <row r="40" spans="1:3" ht="31.5" customHeight="1" x14ac:dyDescent="0.25">
      <c r="A40" s="54" t="s">
        <v>122</v>
      </c>
      <c r="B40" s="28" t="s">
        <v>124</v>
      </c>
      <c r="C40" s="11">
        <v>18360</v>
      </c>
    </row>
    <row r="41" spans="1:3" ht="31.5" customHeight="1" x14ac:dyDescent="0.25">
      <c r="A41" s="47" t="s">
        <v>46</v>
      </c>
      <c r="B41" s="29" t="s">
        <v>171</v>
      </c>
      <c r="C41" s="5">
        <f>C42</f>
        <v>6054247</v>
      </c>
    </row>
    <row r="42" spans="1:3" ht="58.5" customHeight="1" x14ac:dyDescent="0.25">
      <c r="A42" s="4" t="s">
        <v>47</v>
      </c>
      <c r="B42" s="18" t="s">
        <v>48</v>
      </c>
      <c r="C42" s="12">
        <f>C43+C46+C48</f>
        <v>6054247</v>
      </c>
    </row>
    <row r="43" spans="1:3" ht="44.25" customHeight="1" x14ac:dyDescent="0.25">
      <c r="A43" s="4" t="s">
        <v>49</v>
      </c>
      <c r="B43" s="18" t="s">
        <v>50</v>
      </c>
      <c r="C43" s="12">
        <f>SUM(C44,C45)</f>
        <v>6008476</v>
      </c>
    </row>
    <row r="44" spans="1:3" ht="56.25" customHeight="1" x14ac:dyDescent="0.25">
      <c r="A44" s="4" t="s">
        <v>51</v>
      </c>
      <c r="B44" s="18" t="s">
        <v>52</v>
      </c>
      <c r="C44" s="12">
        <v>4506461</v>
      </c>
    </row>
    <row r="45" spans="1:3" ht="43.5" customHeight="1" x14ac:dyDescent="0.25">
      <c r="A45" s="4" t="s">
        <v>125</v>
      </c>
      <c r="B45" s="18" t="s">
        <v>126</v>
      </c>
      <c r="C45" s="12">
        <v>1502015</v>
      </c>
    </row>
    <row r="46" spans="1:3" ht="31.5" customHeight="1" x14ac:dyDescent="0.25">
      <c r="A46" s="4" t="s">
        <v>127</v>
      </c>
      <c r="B46" s="18" t="s">
        <v>128</v>
      </c>
      <c r="C46" s="12">
        <f>C47</f>
        <v>44361</v>
      </c>
    </row>
    <row r="47" spans="1:3" ht="30" x14ac:dyDescent="0.25">
      <c r="A47" s="4" t="s">
        <v>129</v>
      </c>
      <c r="B47" s="21" t="s">
        <v>130</v>
      </c>
      <c r="C47" s="12">
        <v>44361</v>
      </c>
    </row>
    <row r="48" spans="1:3" ht="30" x14ac:dyDescent="0.25">
      <c r="A48" s="4" t="s">
        <v>131</v>
      </c>
      <c r="B48" s="21" t="s">
        <v>243</v>
      </c>
      <c r="C48" s="12">
        <f>C49</f>
        <v>1410</v>
      </c>
    </row>
    <row r="49" spans="1:3" ht="32.25" customHeight="1" x14ac:dyDescent="0.25">
      <c r="A49" s="4" t="s">
        <v>132</v>
      </c>
      <c r="B49" s="21" t="s">
        <v>244</v>
      </c>
      <c r="C49" s="12">
        <f>C50</f>
        <v>1410</v>
      </c>
    </row>
    <row r="50" spans="1:3" ht="62.25" customHeight="1" x14ac:dyDescent="0.25">
      <c r="A50" s="4" t="s">
        <v>133</v>
      </c>
      <c r="B50" s="21" t="s">
        <v>245</v>
      </c>
      <c r="C50" s="12">
        <v>1410</v>
      </c>
    </row>
    <row r="51" spans="1:3" ht="21" customHeight="1" x14ac:dyDescent="0.25">
      <c r="A51" s="47" t="s">
        <v>53</v>
      </c>
      <c r="B51" s="29" t="s">
        <v>172</v>
      </c>
      <c r="C51" s="5">
        <f>C52</f>
        <v>77580</v>
      </c>
    </row>
    <row r="52" spans="1:3" x14ac:dyDescent="0.25">
      <c r="A52" s="53" t="s">
        <v>54</v>
      </c>
      <c r="B52" s="18" t="s">
        <v>55</v>
      </c>
      <c r="C52" s="12">
        <f>C53+C54+C55</f>
        <v>77580</v>
      </c>
    </row>
    <row r="53" spans="1:3" ht="17.25" customHeight="1" x14ac:dyDescent="0.25">
      <c r="A53" s="53" t="s">
        <v>56</v>
      </c>
      <c r="B53" s="18" t="s">
        <v>57</v>
      </c>
      <c r="C53" s="12">
        <v>69900</v>
      </c>
    </row>
    <row r="54" spans="1:3" ht="17.25" customHeight="1" x14ac:dyDescent="0.25">
      <c r="A54" s="53" t="s">
        <v>134</v>
      </c>
      <c r="B54" s="18" t="s">
        <v>200</v>
      </c>
      <c r="C54" s="12">
        <v>180</v>
      </c>
    </row>
    <row r="55" spans="1:3" ht="18.75" customHeight="1" x14ac:dyDescent="0.25">
      <c r="A55" s="53" t="s">
        <v>135</v>
      </c>
      <c r="B55" s="18" t="s">
        <v>136</v>
      </c>
      <c r="C55" s="12">
        <f>C56</f>
        <v>7500</v>
      </c>
    </row>
    <row r="56" spans="1:3" x14ac:dyDescent="0.25">
      <c r="A56" s="53" t="s">
        <v>137</v>
      </c>
      <c r="B56" s="18" t="s">
        <v>138</v>
      </c>
      <c r="C56" s="12">
        <v>7500</v>
      </c>
    </row>
    <row r="57" spans="1:3" x14ac:dyDescent="0.25">
      <c r="A57" s="47" t="s">
        <v>58</v>
      </c>
      <c r="B57" s="29" t="s">
        <v>246</v>
      </c>
      <c r="C57" s="5">
        <f>C58+C61</f>
        <v>7434859.7000000002</v>
      </c>
    </row>
    <row r="58" spans="1:3" ht="15.75" x14ac:dyDescent="0.25">
      <c r="A58" s="4" t="s">
        <v>59</v>
      </c>
      <c r="B58" s="30" t="s">
        <v>60</v>
      </c>
      <c r="C58" s="12">
        <f>C59</f>
        <v>7427776</v>
      </c>
    </row>
    <row r="59" spans="1:3" ht="15.75" x14ac:dyDescent="0.25">
      <c r="A59" s="4" t="s">
        <v>61</v>
      </c>
      <c r="B59" s="30" t="s">
        <v>62</v>
      </c>
      <c r="C59" s="12">
        <f>C60</f>
        <v>7427776</v>
      </c>
    </row>
    <row r="60" spans="1:3" ht="17.25" customHeight="1" x14ac:dyDescent="0.25">
      <c r="A60" s="4" t="s">
        <v>63</v>
      </c>
      <c r="B60" s="18" t="s">
        <v>64</v>
      </c>
      <c r="C60" s="12">
        <v>7427776</v>
      </c>
    </row>
    <row r="61" spans="1:3" ht="18.75" customHeight="1" x14ac:dyDescent="0.25">
      <c r="A61" s="4" t="s">
        <v>188</v>
      </c>
      <c r="B61" s="31" t="s">
        <v>187</v>
      </c>
      <c r="C61" s="12">
        <f>C62</f>
        <v>7083.7</v>
      </c>
    </row>
    <row r="62" spans="1:3" ht="16.5" customHeight="1" x14ac:dyDescent="0.25">
      <c r="A62" s="4" t="s">
        <v>186</v>
      </c>
      <c r="B62" s="31" t="s">
        <v>185</v>
      </c>
      <c r="C62" s="12">
        <f>C63</f>
        <v>7083.7</v>
      </c>
    </row>
    <row r="63" spans="1:3" ht="21" customHeight="1" x14ac:dyDescent="0.25">
      <c r="A63" s="4" t="s">
        <v>183</v>
      </c>
      <c r="B63" s="31" t="s">
        <v>184</v>
      </c>
      <c r="C63" s="12">
        <v>7083.7</v>
      </c>
    </row>
    <row r="64" spans="1:3" ht="18.75" customHeight="1" x14ac:dyDescent="0.25">
      <c r="A64" s="55" t="s">
        <v>139</v>
      </c>
      <c r="B64" s="32" t="s">
        <v>140</v>
      </c>
      <c r="C64" s="5">
        <f>C65</f>
        <v>336578</v>
      </c>
    </row>
    <row r="65" spans="1:3" ht="17.25" customHeight="1" x14ac:dyDescent="0.25">
      <c r="A65" s="4" t="s">
        <v>141</v>
      </c>
      <c r="B65" s="18" t="s">
        <v>142</v>
      </c>
      <c r="C65" s="12">
        <f>C66</f>
        <v>336578</v>
      </c>
    </row>
    <row r="66" spans="1:3" ht="18" customHeight="1" x14ac:dyDescent="0.25">
      <c r="A66" s="4" t="s">
        <v>143</v>
      </c>
      <c r="B66" s="18" t="s">
        <v>144</v>
      </c>
      <c r="C66" s="12">
        <f>C67+C68</f>
        <v>336578</v>
      </c>
    </row>
    <row r="67" spans="1:3" ht="31.5" customHeight="1" x14ac:dyDescent="0.25">
      <c r="A67" s="4" t="s">
        <v>189</v>
      </c>
      <c r="B67" s="18" t="s">
        <v>190</v>
      </c>
      <c r="C67" s="12">
        <v>186578</v>
      </c>
    </row>
    <row r="68" spans="1:3" ht="31.5" customHeight="1" x14ac:dyDescent="0.25">
      <c r="A68" s="4" t="s">
        <v>145</v>
      </c>
      <c r="B68" s="18" t="s">
        <v>146</v>
      </c>
      <c r="C68" s="12">
        <v>150000</v>
      </c>
    </row>
    <row r="69" spans="1:3" ht="28.5" x14ac:dyDescent="0.25">
      <c r="A69" s="56" t="s">
        <v>147</v>
      </c>
      <c r="B69" s="33" t="s">
        <v>158</v>
      </c>
      <c r="C69" s="13">
        <f>SUM(C70,C77)</f>
        <v>237527</v>
      </c>
    </row>
    <row r="70" spans="1:3" ht="30" x14ac:dyDescent="0.25">
      <c r="A70" s="57" t="s">
        <v>148</v>
      </c>
      <c r="B70" s="34" t="s">
        <v>159</v>
      </c>
      <c r="C70" s="14">
        <f>C71+C73+C75</f>
        <v>15300</v>
      </c>
    </row>
    <row r="71" spans="1:3" ht="45" x14ac:dyDescent="0.25">
      <c r="A71" s="58" t="s">
        <v>149</v>
      </c>
      <c r="B71" s="35" t="s">
        <v>160</v>
      </c>
      <c r="C71" s="15">
        <f>C72</f>
        <v>200</v>
      </c>
    </row>
    <row r="72" spans="1:3" ht="52.5" customHeight="1" x14ac:dyDescent="0.25">
      <c r="A72" s="58" t="s">
        <v>150</v>
      </c>
      <c r="B72" s="35" t="s">
        <v>161</v>
      </c>
      <c r="C72" s="15">
        <v>200</v>
      </c>
    </row>
    <row r="73" spans="1:3" ht="45" x14ac:dyDescent="0.25">
      <c r="A73" s="58" t="s">
        <v>151</v>
      </c>
      <c r="B73" s="35" t="s">
        <v>162</v>
      </c>
      <c r="C73" s="15">
        <f>C74</f>
        <v>13100</v>
      </c>
    </row>
    <row r="74" spans="1:3" ht="60" x14ac:dyDescent="0.25">
      <c r="A74" s="58" t="s">
        <v>152</v>
      </c>
      <c r="B74" s="35" t="s">
        <v>201</v>
      </c>
      <c r="C74" s="15">
        <v>13100</v>
      </c>
    </row>
    <row r="75" spans="1:3" ht="45" x14ac:dyDescent="0.25">
      <c r="A75" s="58" t="s">
        <v>153</v>
      </c>
      <c r="B75" s="35" t="s">
        <v>163</v>
      </c>
      <c r="C75" s="15">
        <f>C76</f>
        <v>2000</v>
      </c>
    </row>
    <row r="76" spans="1:3" ht="60" x14ac:dyDescent="0.25">
      <c r="A76" s="58" t="s">
        <v>154</v>
      </c>
      <c r="B76" s="35" t="s">
        <v>164</v>
      </c>
      <c r="C76" s="15">
        <v>2000</v>
      </c>
    </row>
    <row r="77" spans="1:3" ht="60" customHeight="1" x14ac:dyDescent="0.25">
      <c r="A77" s="57" t="s">
        <v>155</v>
      </c>
      <c r="B77" s="36" t="s">
        <v>165</v>
      </c>
      <c r="C77" s="14">
        <f>C78</f>
        <v>222227</v>
      </c>
    </row>
    <row r="78" spans="1:3" ht="33" customHeight="1" x14ac:dyDescent="0.25">
      <c r="A78" s="58" t="s">
        <v>156</v>
      </c>
      <c r="B78" s="97" t="s">
        <v>247</v>
      </c>
      <c r="C78" s="15">
        <f>C79</f>
        <v>222227</v>
      </c>
    </row>
    <row r="79" spans="1:3" ht="45" x14ac:dyDescent="0.25">
      <c r="A79" s="58" t="s">
        <v>157</v>
      </c>
      <c r="B79" s="35" t="s">
        <v>166</v>
      </c>
      <c r="C79" s="15">
        <v>222227</v>
      </c>
    </row>
    <row r="80" spans="1:3" x14ac:dyDescent="0.25">
      <c r="A80" s="59" t="s">
        <v>65</v>
      </c>
      <c r="B80" s="16" t="s">
        <v>173</v>
      </c>
      <c r="C80" s="5">
        <f>C81+C142+C146</f>
        <v>311265608.16000003</v>
      </c>
    </row>
    <row r="81" spans="1:3" x14ac:dyDescent="0.25">
      <c r="A81" s="59" t="s">
        <v>66</v>
      </c>
      <c r="B81" s="29" t="s">
        <v>67</v>
      </c>
      <c r="C81" s="5">
        <f>C82+C85+C102+C139</f>
        <v>311941068.29000002</v>
      </c>
    </row>
    <row r="82" spans="1:3" ht="19.5" customHeight="1" x14ac:dyDescent="0.25">
      <c r="A82" s="59" t="s">
        <v>68</v>
      </c>
      <c r="B82" s="37" t="s">
        <v>69</v>
      </c>
      <c r="C82" s="5">
        <f>C83</f>
        <v>755474</v>
      </c>
    </row>
    <row r="83" spans="1:3" x14ac:dyDescent="0.25">
      <c r="A83" s="60" t="s">
        <v>70</v>
      </c>
      <c r="B83" s="38" t="s">
        <v>71</v>
      </c>
      <c r="C83" s="7">
        <f>C84</f>
        <v>755474</v>
      </c>
    </row>
    <row r="84" spans="1:3" ht="30" x14ac:dyDescent="0.25">
      <c r="A84" s="60" t="s">
        <v>72</v>
      </c>
      <c r="B84" s="39" t="s">
        <v>191</v>
      </c>
      <c r="C84" s="12">
        <v>755474</v>
      </c>
    </row>
    <row r="85" spans="1:3" ht="25.5" customHeight="1" x14ac:dyDescent="0.25">
      <c r="A85" s="47" t="s">
        <v>73</v>
      </c>
      <c r="B85" s="40" t="s">
        <v>192</v>
      </c>
      <c r="C85" s="5">
        <f>C86+C88+C90+C92+C94</f>
        <v>50792202</v>
      </c>
    </row>
    <row r="86" spans="1:3" ht="30" customHeight="1" x14ac:dyDescent="0.25">
      <c r="A86" s="61" t="s">
        <v>193</v>
      </c>
      <c r="B86" s="41" t="s">
        <v>239</v>
      </c>
      <c r="C86" s="12">
        <f>C87</f>
        <v>1612084</v>
      </c>
    </row>
    <row r="87" spans="1:3" ht="44.25" customHeight="1" x14ac:dyDescent="0.25">
      <c r="A87" s="61" t="s">
        <v>194</v>
      </c>
      <c r="B87" s="41" t="s">
        <v>222</v>
      </c>
      <c r="C87" s="12">
        <v>1612084</v>
      </c>
    </row>
    <row r="88" spans="1:3" ht="48" customHeight="1" x14ac:dyDescent="0.25">
      <c r="A88" s="61" t="s">
        <v>197</v>
      </c>
      <c r="B88" s="41" t="s">
        <v>223</v>
      </c>
      <c r="C88" s="12">
        <f>C89</f>
        <v>4703380</v>
      </c>
    </row>
    <row r="89" spans="1:3" ht="48" customHeight="1" thickBot="1" x14ac:dyDescent="0.3">
      <c r="A89" s="61" t="s">
        <v>198</v>
      </c>
      <c r="B89" s="41" t="s">
        <v>221</v>
      </c>
      <c r="C89" s="73">
        <v>4703380</v>
      </c>
    </row>
    <row r="90" spans="1:3" ht="17.25" customHeight="1" thickBot="1" x14ac:dyDescent="0.3">
      <c r="A90" s="71" t="s">
        <v>219</v>
      </c>
      <c r="B90" s="72" t="s">
        <v>225</v>
      </c>
      <c r="C90" s="75">
        <f>C91</f>
        <v>3329320</v>
      </c>
    </row>
    <row r="91" spans="1:3" ht="30" x14ac:dyDescent="0.25">
      <c r="A91" s="61" t="s">
        <v>220</v>
      </c>
      <c r="B91" s="70" t="s">
        <v>226</v>
      </c>
      <c r="C91" s="74">
        <v>3329320</v>
      </c>
    </row>
    <row r="92" spans="1:3" ht="31.5" customHeight="1" x14ac:dyDescent="0.25">
      <c r="A92" s="61" t="s">
        <v>195</v>
      </c>
      <c r="B92" s="41" t="s">
        <v>224</v>
      </c>
      <c r="C92" s="12">
        <f>C93</f>
        <v>4427978</v>
      </c>
    </row>
    <row r="93" spans="1:3" ht="27.75" customHeight="1" x14ac:dyDescent="0.25">
      <c r="A93" s="61" t="s">
        <v>196</v>
      </c>
      <c r="B93" s="42" t="s">
        <v>240</v>
      </c>
      <c r="C93" s="12">
        <v>4427978</v>
      </c>
    </row>
    <row r="94" spans="1:3" x14ac:dyDescent="0.25">
      <c r="A94" s="61" t="s">
        <v>74</v>
      </c>
      <c r="B94" s="42" t="s">
        <v>75</v>
      </c>
      <c r="C94" s="12">
        <f>C95</f>
        <v>36719440</v>
      </c>
    </row>
    <row r="95" spans="1:3" x14ac:dyDescent="0.25">
      <c r="A95" s="61" t="s">
        <v>76</v>
      </c>
      <c r="B95" s="42" t="s">
        <v>248</v>
      </c>
      <c r="C95" s="12">
        <f>C96+C97+C98+C99+C100+C101</f>
        <v>36719440</v>
      </c>
    </row>
    <row r="96" spans="1:3" ht="45" customHeight="1" x14ac:dyDescent="0.25">
      <c r="A96" s="61"/>
      <c r="B96" s="18" t="s">
        <v>77</v>
      </c>
      <c r="C96" s="12">
        <v>241460</v>
      </c>
    </row>
    <row r="97" spans="1:3" ht="30.75" customHeight="1" x14ac:dyDescent="0.25">
      <c r="A97" s="61"/>
      <c r="B97" s="18" t="s">
        <v>202</v>
      </c>
      <c r="C97" s="7">
        <v>771826</v>
      </c>
    </row>
    <row r="98" spans="1:3" ht="44.25" customHeight="1" x14ac:dyDescent="0.25">
      <c r="A98" s="61"/>
      <c r="B98" s="18" t="s">
        <v>78</v>
      </c>
      <c r="C98" s="12">
        <v>292820</v>
      </c>
    </row>
    <row r="99" spans="1:3" ht="31.5" customHeight="1" x14ac:dyDescent="0.25">
      <c r="A99" s="61"/>
      <c r="B99" s="18" t="s">
        <v>79</v>
      </c>
      <c r="C99" s="7">
        <v>273075</v>
      </c>
    </row>
    <row r="100" spans="1:3" ht="33.75" customHeight="1" x14ac:dyDescent="0.25">
      <c r="A100" s="61"/>
      <c r="B100" s="18" t="s">
        <v>80</v>
      </c>
      <c r="C100" s="7">
        <v>117237</v>
      </c>
    </row>
    <row r="101" spans="1:3" ht="21.75" customHeight="1" x14ac:dyDescent="0.25">
      <c r="A101" s="61"/>
      <c r="B101" s="18" t="s">
        <v>249</v>
      </c>
      <c r="C101" s="7">
        <v>35023022</v>
      </c>
    </row>
    <row r="102" spans="1:3" x14ac:dyDescent="0.25">
      <c r="A102" s="59" t="s">
        <v>81</v>
      </c>
      <c r="B102" s="76" t="s">
        <v>230</v>
      </c>
      <c r="C102" s="5">
        <f>C103+C105+C112+C113+C107+C109</f>
        <v>259816308</v>
      </c>
    </row>
    <row r="103" spans="1:3" ht="30" customHeight="1" x14ac:dyDescent="0.25">
      <c r="A103" s="4" t="s">
        <v>82</v>
      </c>
      <c r="B103" s="18" t="s">
        <v>83</v>
      </c>
      <c r="C103" s="12">
        <f>C104</f>
        <v>77060</v>
      </c>
    </row>
    <row r="104" spans="1:3" ht="29.25" customHeight="1" x14ac:dyDescent="0.25">
      <c r="A104" s="4" t="s">
        <v>84</v>
      </c>
      <c r="B104" s="18" t="s">
        <v>85</v>
      </c>
      <c r="C104" s="12">
        <v>77060</v>
      </c>
    </row>
    <row r="105" spans="1:3" ht="30" x14ac:dyDescent="0.25">
      <c r="A105" s="61" t="s">
        <v>86</v>
      </c>
      <c r="B105" s="38" t="s">
        <v>87</v>
      </c>
      <c r="C105" s="12">
        <f>C106</f>
        <v>8859006</v>
      </c>
    </row>
    <row r="106" spans="1:3" ht="31.5" customHeight="1" x14ac:dyDescent="0.25">
      <c r="A106" s="61" t="s">
        <v>88</v>
      </c>
      <c r="B106" s="21" t="s">
        <v>89</v>
      </c>
      <c r="C106" s="7">
        <v>8859006</v>
      </c>
    </row>
    <row r="107" spans="1:3" ht="36.75" customHeight="1" x14ac:dyDescent="0.25">
      <c r="A107" s="62" t="s">
        <v>176</v>
      </c>
      <c r="B107" s="43" t="s">
        <v>177</v>
      </c>
      <c r="C107" s="7">
        <f>C108</f>
        <v>21194052</v>
      </c>
    </row>
    <row r="108" spans="1:3" ht="37.5" customHeight="1" x14ac:dyDescent="0.25">
      <c r="A108" s="62" t="s">
        <v>178</v>
      </c>
      <c r="B108" s="43" t="s">
        <v>179</v>
      </c>
      <c r="C108" s="7">
        <v>21194052</v>
      </c>
    </row>
    <row r="109" spans="1:3" ht="45" customHeight="1" x14ac:dyDescent="0.25">
      <c r="A109" s="62" t="s">
        <v>180</v>
      </c>
      <c r="B109" s="43" t="s">
        <v>175</v>
      </c>
      <c r="C109" s="7">
        <f>C110</f>
        <v>10780560</v>
      </c>
    </row>
    <row r="110" spans="1:3" ht="45" customHeight="1" x14ac:dyDescent="0.25">
      <c r="A110" s="62" t="s">
        <v>181</v>
      </c>
      <c r="B110" s="43" t="s">
        <v>182</v>
      </c>
      <c r="C110" s="7">
        <v>10780560</v>
      </c>
    </row>
    <row r="111" spans="1:3" x14ac:dyDescent="0.25">
      <c r="A111" s="63" t="s">
        <v>90</v>
      </c>
      <c r="B111" s="38" t="s">
        <v>91</v>
      </c>
      <c r="C111" s="12">
        <f>C112</f>
        <v>898000</v>
      </c>
    </row>
    <row r="112" spans="1:3" x14ac:dyDescent="0.25">
      <c r="A112" s="63" t="s">
        <v>92</v>
      </c>
      <c r="B112" s="38" t="s">
        <v>93</v>
      </c>
      <c r="C112" s="12">
        <v>898000</v>
      </c>
    </row>
    <row r="113" spans="1:3" x14ac:dyDescent="0.25">
      <c r="A113" s="63" t="s">
        <v>94</v>
      </c>
      <c r="B113" s="38" t="s">
        <v>95</v>
      </c>
      <c r="C113" s="12">
        <f>C114</f>
        <v>218007630</v>
      </c>
    </row>
    <row r="114" spans="1:3" x14ac:dyDescent="0.25">
      <c r="A114" s="63" t="s">
        <v>96</v>
      </c>
      <c r="B114" s="38" t="s">
        <v>97</v>
      </c>
      <c r="C114" s="12">
        <f>C117+C118+C119+C120+C121+C122+C123+C124+C125+C126+C127+C128+C129+C130+C131+C132+C133+C134+C135+C136+C137+C138+C116</f>
        <v>218007630</v>
      </c>
    </row>
    <row r="115" spans="1:3" x14ac:dyDescent="0.25">
      <c r="A115" s="60"/>
      <c r="B115" s="38" t="s">
        <v>98</v>
      </c>
      <c r="C115" s="12"/>
    </row>
    <row r="116" spans="1:3" ht="30" x14ac:dyDescent="0.25">
      <c r="A116" s="60"/>
      <c r="B116" s="43" t="s">
        <v>203</v>
      </c>
      <c r="C116" s="12">
        <v>296717</v>
      </c>
    </row>
    <row r="117" spans="1:3" ht="33.75" customHeight="1" x14ac:dyDescent="0.25">
      <c r="A117" s="60"/>
      <c r="B117" s="18" t="s">
        <v>99</v>
      </c>
      <c r="C117" s="12">
        <v>7916251</v>
      </c>
    </row>
    <row r="118" spans="1:3" x14ac:dyDescent="0.25">
      <c r="A118" s="61"/>
      <c r="B118" s="38" t="s">
        <v>100</v>
      </c>
      <c r="C118" s="12">
        <v>961642</v>
      </c>
    </row>
    <row r="119" spans="1:3" ht="28.5" customHeight="1" x14ac:dyDescent="0.25">
      <c r="A119" s="61"/>
      <c r="B119" s="18" t="s">
        <v>101</v>
      </c>
      <c r="C119" s="12">
        <v>124300</v>
      </c>
    </row>
    <row r="120" spans="1:3" ht="45" customHeight="1" x14ac:dyDescent="0.25">
      <c r="A120" s="61"/>
      <c r="B120" s="18" t="s">
        <v>102</v>
      </c>
      <c r="C120" s="12">
        <v>281920</v>
      </c>
    </row>
    <row r="121" spans="1:3" ht="30" x14ac:dyDescent="0.25">
      <c r="A121" s="61"/>
      <c r="B121" s="18" t="s">
        <v>103</v>
      </c>
      <c r="C121" s="12">
        <v>1866000</v>
      </c>
    </row>
    <row r="122" spans="1:3" ht="30" x14ac:dyDescent="0.25">
      <c r="A122" s="61"/>
      <c r="B122" s="18" t="s">
        <v>204</v>
      </c>
      <c r="C122" s="12">
        <v>622000</v>
      </c>
    </row>
    <row r="123" spans="1:3" ht="30" customHeight="1" x14ac:dyDescent="0.25">
      <c r="A123" s="61"/>
      <c r="B123" s="18" t="s">
        <v>205</v>
      </c>
      <c r="C123" s="12">
        <v>90700</v>
      </c>
    </row>
    <row r="124" spans="1:3" ht="42" customHeight="1" x14ac:dyDescent="0.25">
      <c r="A124" s="61"/>
      <c r="B124" s="18" t="s">
        <v>104</v>
      </c>
      <c r="C124" s="12">
        <v>868214</v>
      </c>
    </row>
    <row r="125" spans="1:3" ht="42.75" customHeight="1" x14ac:dyDescent="0.25">
      <c r="A125" s="61"/>
      <c r="B125" s="18" t="s">
        <v>105</v>
      </c>
      <c r="C125" s="12">
        <v>56856</v>
      </c>
    </row>
    <row r="126" spans="1:3" ht="62.25" customHeight="1" x14ac:dyDescent="0.25">
      <c r="A126" s="61"/>
      <c r="B126" s="18" t="s">
        <v>106</v>
      </c>
      <c r="C126" s="12">
        <v>153515678</v>
      </c>
    </row>
    <row r="127" spans="1:3" ht="27.75" customHeight="1" x14ac:dyDescent="0.25">
      <c r="A127" s="61"/>
      <c r="B127" s="18" t="s">
        <v>107</v>
      </c>
      <c r="C127" s="12">
        <v>129110</v>
      </c>
    </row>
    <row r="128" spans="1:3" ht="45.75" customHeight="1" x14ac:dyDescent="0.25">
      <c r="A128" s="4"/>
      <c r="B128" s="18" t="s">
        <v>206</v>
      </c>
      <c r="C128" s="12">
        <v>1558826</v>
      </c>
    </row>
    <row r="129" spans="1:3" ht="57.75" customHeight="1" x14ac:dyDescent="0.25">
      <c r="A129" s="4"/>
      <c r="B129" s="18" t="s">
        <v>108</v>
      </c>
      <c r="C129" s="12">
        <v>23793242</v>
      </c>
    </row>
    <row r="130" spans="1:3" ht="43.5" customHeight="1" x14ac:dyDescent="0.25">
      <c r="A130" s="4"/>
      <c r="B130" s="18" t="s">
        <v>109</v>
      </c>
      <c r="C130" s="12">
        <v>13419436</v>
      </c>
    </row>
    <row r="131" spans="1:3" ht="33" customHeight="1" x14ac:dyDescent="0.25">
      <c r="A131" s="61"/>
      <c r="B131" s="18" t="s">
        <v>110</v>
      </c>
      <c r="C131" s="12">
        <v>174978</v>
      </c>
    </row>
    <row r="132" spans="1:3" ht="27.75" customHeight="1" x14ac:dyDescent="0.25">
      <c r="A132" s="61"/>
      <c r="B132" s="18" t="s">
        <v>111</v>
      </c>
      <c r="C132" s="12">
        <v>311000</v>
      </c>
    </row>
    <row r="133" spans="1:3" ht="29.25" customHeight="1" x14ac:dyDescent="0.25">
      <c r="A133" s="61"/>
      <c r="B133" s="18" t="s">
        <v>112</v>
      </c>
      <c r="C133" s="12">
        <v>311000</v>
      </c>
    </row>
    <row r="134" spans="1:3" ht="31.5" customHeight="1" x14ac:dyDescent="0.25">
      <c r="A134" s="61"/>
      <c r="B134" s="18" t="s">
        <v>113</v>
      </c>
      <c r="C134" s="12">
        <v>311000</v>
      </c>
    </row>
    <row r="135" spans="1:3" ht="32.25" customHeight="1" x14ac:dyDescent="0.25">
      <c r="A135" s="61"/>
      <c r="B135" s="18" t="s">
        <v>241</v>
      </c>
      <c r="C135" s="12">
        <v>933000</v>
      </c>
    </row>
    <row r="136" spans="1:3" ht="45" customHeight="1" x14ac:dyDescent="0.25">
      <c r="A136" s="61"/>
      <c r="B136" s="18" t="s">
        <v>114</v>
      </c>
      <c r="C136" s="12">
        <v>9775782</v>
      </c>
    </row>
    <row r="137" spans="1:3" ht="27.75" customHeight="1" x14ac:dyDescent="0.25">
      <c r="A137" s="4"/>
      <c r="B137" s="18" t="s">
        <v>115</v>
      </c>
      <c r="C137" s="12">
        <v>658878</v>
      </c>
    </row>
    <row r="138" spans="1:3" ht="46.5" customHeight="1" x14ac:dyDescent="0.25">
      <c r="A138" s="4"/>
      <c r="B138" s="18" t="s">
        <v>116</v>
      </c>
      <c r="C138" s="12">
        <v>31100</v>
      </c>
    </row>
    <row r="139" spans="1:3" ht="21.75" customHeight="1" thickBot="1" x14ac:dyDescent="0.3">
      <c r="A139" s="79" t="s">
        <v>215</v>
      </c>
      <c r="B139" s="76" t="s">
        <v>218</v>
      </c>
      <c r="C139" s="83">
        <f>C140</f>
        <v>577084.29</v>
      </c>
    </row>
    <row r="140" spans="1:3" ht="33.75" customHeight="1" thickBot="1" x14ac:dyDescent="0.3">
      <c r="A140" s="81" t="s">
        <v>216</v>
      </c>
      <c r="B140" s="78" t="s">
        <v>227</v>
      </c>
      <c r="C140" s="75">
        <f>C141</f>
        <v>577084.29</v>
      </c>
    </row>
    <row r="141" spans="1:3" ht="45" customHeight="1" thickBot="1" x14ac:dyDescent="0.3">
      <c r="A141" s="80" t="s">
        <v>217</v>
      </c>
      <c r="B141" s="77" t="s">
        <v>228</v>
      </c>
      <c r="C141" s="92">
        <v>577084.29</v>
      </c>
    </row>
    <row r="142" spans="1:3" ht="43.5" thickBot="1" x14ac:dyDescent="0.3">
      <c r="A142" s="84" t="s">
        <v>207</v>
      </c>
      <c r="B142" s="88" t="s">
        <v>229</v>
      </c>
      <c r="C142" s="94">
        <f>C143</f>
        <v>1000529.32</v>
      </c>
    </row>
    <row r="143" spans="1:3" ht="52.5" customHeight="1" x14ac:dyDescent="0.25">
      <c r="A143" s="86" t="s">
        <v>208</v>
      </c>
      <c r="B143" s="89" t="s">
        <v>231</v>
      </c>
      <c r="C143" s="12">
        <f>C144</f>
        <v>1000529.32</v>
      </c>
    </row>
    <row r="144" spans="1:3" ht="45" x14ac:dyDescent="0.25">
      <c r="A144" s="64" t="s">
        <v>209</v>
      </c>
      <c r="B144" s="89" t="s">
        <v>232</v>
      </c>
      <c r="C144" s="12">
        <f>C145</f>
        <v>1000529.32</v>
      </c>
    </row>
    <row r="145" spans="1:3" ht="36.75" customHeight="1" x14ac:dyDescent="0.25">
      <c r="A145" s="62" t="s">
        <v>210</v>
      </c>
      <c r="B145" s="90" t="s">
        <v>233</v>
      </c>
      <c r="C145" s="12">
        <v>1000529.32</v>
      </c>
    </row>
    <row r="146" spans="1:3" ht="28.5" x14ac:dyDescent="0.25">
      <c r="A146" s="65" t="s">
        <v>211</v>
      </c>
      <c r="B146" s="96" t="s">
        <v>234</v>
      </c>
      <c r="C146" s="5">
        <f>C147</f>
        <v>-1675989.45</v>
      </c>
    </row>
    <row r="147" spans="1:3" ht="30.75" thickBot="1" x14ac:dyDescent="0.3">
      <c r="A147" s="87" t="s">
        <v>212</v>
      </c>
      <c r="B147" s="91" t="s">
        <v>235</v>
      </c>
      <c r="C147" s="12">
        <f>C148+C149</f>
        <v>-1675989.45</v>
      </c>
    </row>
    <row r="148" spans="1:3" ht="30" x14ac:dyDescent="0.25">
      <c r="A148" s="85" t="s">
        <v>214</v>
      </c>
      <c r="B148" s="18" t="s">
        <v>237</v>
      </c>
      <c r="C148" s="12">
        <v>-6000.64</v>
      </c>
    </row>
    <row r="149" spans="1:3" ht="30.75" thickBot="1" x14ac:dyDescent="0.3">
      <c r="A149" s="66" t="s">
        <v>213</v>
      </c>
      <c r="B149" s="70" t="s">
        <v>236</v>
      </c>
      <c r="C149" s="95">
        <v>-1669988.81</v>
      </c>
    </row>
    <row r="150" spans="1:3" ht="16.5" thickBot="1" x14ac:dyDescent="0.3">
      <c r="A150" s="67"/>
      <c r="B150" s="82" t="s">
        <v>117</v>
      </c>
      <c r="C150" s="93">
        <f>C13+C80</f>
        <v>472540506.86000001</v>
      </c>
    </row>
  </sheetData>
  <mergeCells count="7">
    <mergeCell ref="B7:C7"/>
    <mergeCell ref="A8:C8"/>
    <mergeCell ref="A9:C9"/>
    <mergeCell ref="B3:C3"/>
    <mergeCell ref="B4:C4"/>
    <mergeCell ref="B5:C5"/>
    <mergeCell ref="B6:C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1</cp:lastModifiedBy>
  <cp:lastPrinted>2020-11-12T10:49:48Z</cp:lastPrinted>
  <dcterms:created xsi:type="dcterms:W3CDTF">2020-10-31T08:14:05Z</dcterms:created>
  <dcterms:modified xsi:type="dcterms:W3CDTF">2021-03-01T13:25:57Z</dcterms:modified>
</cp:coreProperties>
</file>