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5" i="1" l="1"/>
  <c r="D95" i="1"/>
  <c r="C95" i="1"/>
  <c r="E172" i="1"/>
  <c r="D172" i="1"/>
  <c r="E173" i="1"/>
  <c r="D173" i="1"/>
  <c r="C172" i="1"/>
  <c r="C173" i="1"/>
  <c r="C131" i="1" l="1"/>
  <c r="E100" i="1"/>
  <c r="D100" i="1"/>
  <c r="E102" i="1"/>
  <c r="D102" i="1"/>
  <c r="C100" i="1"/>
  <c r="C102" i="1"/>
  <c r="E90" i="1"/>
  <c r="E87" i="1" s="1"/>
  <c r="D90" i="1"/>
  <c r="D87" i="1"/>
  <c r="C90" i="1"/>
  <c r="D70" i="1"/>
  <c r="E71" i="1"/>
  <c r="E70" i="1" s="1"/>
  <c r="D71" i="1"/>
  <c r="C71" i="1"/>
  <c r="C70" i="1" s="1"/>
  <c r="E52" i="1"/>
  <c r="E53" i="1"/>
  <c r="D53" i="1"/>
  <c r="D52" i="1" s="1"/>
  <c r="C56" i="1"/>
  <c r="C53" i="1"/>
  <c r="C52" i="1" s="1"/>
  <c r="E170" i="1" l="1"/>
  <c r="E169" i="1" s="1"/>
  <c r="D170" i="1"/>
  <c r="D169" i="1" s="1"/>
  <c r="E178" i="1"/>
  <c r="E177" i="1" s="1"/>
  <c r="E176" i="1" s="1"/>
  <c r="D178" i="1"/>
  <c r="D177" i="1"/>
  <c r="D176" i="1" s="1"/>
  <c r="E181" i="1"/>
  <c r="E180" i="1" s="1"/>
  <c r="D181" i="1"/>
  <c r="D180" i="1"/>
  <c r="C181" i="1"/>
  <c r="C180" i="1" s="1"/>
  <c r="C178" i="1"/>
  <c r="C177" i="1"/>
  <c r="C176" i="1" s="1"/>
  <c r="C170" i="1" l="1"/>
  <c r="C169" i="1"/>
  <c r="E118" i="1" l="1"/>
  <c r="D118" i="1"/>
  <c r="C118" i="1"/>
  <c r="E113" i="1"/>
  <c r="D113" i="1"/>
  <c r="C113" i="1"/>
  <c r="E67" i="1"/>
  <c r="E66" i="1" s="1"/>
  <c r="D67" i="1"/>
  <c r="D66" i="1" s="1"/>
  <c r="E105" i="1" l="1"/>
  <c r="E135" i="1"/>
  <c r="D135" i="1"/>
  <c r="E115" i="1"/>
  <c r="D115" i="1"/>
  <c r="E111" i="1"/>
  <c r="D111" i="1"/>
  <c r="C111" i="1"/>
  <c r="C115" i="1"/>
  <c r="D105" i="1" l="1"/>
  <c r="E145" i="1"/>
  <c r="E144" i="1" s="1"/>
  <c r="E143" i="1" s="1"/>
  <c r="D145" i="1"/>
  <c r="D144" i="1" s="1"/>
  <c r="D143" i="1" s="1"/>
  <c r="E141" i="1"/>
  <c r="D141" i="1"/>
  <c r="E139" i="1"/>
  <c r="D139" i="1"/>
  <c r="E137" i="1"/>
  <c r="D137" i="1"/>
  <c r="E133" i="1"/>
  <c r="D133" i="1"/>
  <c r="E131" i="1"/>
  <c r="D131" i="1"/>
  <c r="E129" i="1"/>
  <c r="D129" i="1"/>
  <c r="E117" i="1"/>
  <c r="D117" i="1"/>
  <c r="E104" i="1" l="1"/>
  <c r="E128" i="1"/>
  <c r="D128" i="1"/>
  <c r="E109" i="1"/>
  <c r="D109" i="1"/>
  <c r="D104" i="1" s="1"/>
  <c r="E107" i="1"/>
  <c r="D107" i="1"/>
  <c r="E98" i="1"/>
  <c r="D98" i="1"/>
  <c r="D97" i="1" s="1"/>
  <c r="E93" i="1"/>
  <c r="E92" i="1" s="1"/>
  <c r="D93" i="1"/>
  <c r="D92" i="1" s="1"/>
  <c r="E85" i="1"/>
  <c r="D85" i="1"/>
  <c r="E83" i="1"/>
  <c r="D83" i="1"/>
  <c r="E81" i="1"/>
  <c r="D81" i="1"/>
  <c r="E79" i="1"/>
  <c r="D79" i="1"/>
  <c r="E74" i="1"/>
  <c r="E73" i="1" s="1"/>
  <c r="E69" i="1" s="1"/>
  <c r="D74" i="1"/>
  <c r="D73" i="1" s="1"/>
  <c r="D69" i="1" s="1"/>
  <c r="E64" i="1"/>
  <c r="E63" i="1" s="1"/>
  <c r="E62" i="1" s="1"/>
  <c r="D64" i="1"/>
  <c r="D63" i="1" s="1"/>
  <c r="D62" i="1" s="1"/>
  <c r="C64" i="1"/>
  <c r="E59" i="1"/>
  <c r="E58" i="1" s="1"/>
  <c r="D59" i="1"/>
  <c r="D58" i="1" s="1"/>
  <c r="E55" i="1"/>
  <c r="D55" i="1"/>
  <c r="E50" i="1"/>
  <c r="E49" i="1" s="1"/>
  <c r="D50" i="1"/>
  <c r="D49" i="1" s="1"/>
  <c r="E47" i="1"/>
  <c r="D47" i="1"/>
  <c r="E45" i="1"/>
  <c r="D45" i="1"/>
  <c r="E42" i="1"/>
  <c r="D42" i="1"/>
  <c r="E38" i="1"/>
  <c r="E36" i="1"/>
  <c r="E34" i="1"/>
  <c r="E32" i="1"/>
  <c r="E28" i="1"/>
  <c r="E26" i="1"/>
  <c r="E21" i="1" s="1"/>
  <c r="E20" i="1" s="1"/>
  <c r="E24" i="1"/>
  <c r="E22" i="1"/>
  <c r="D38" i="1"/>
  <c r="E15" i="1"/>
  <c r="E14" i="1" s="1"/>
  <c r="D15" i="1"/>
  <c r="D14" i="1" s="1"/>
  <c r="D36" i="1"/>
  <c r="D34" i="1"/>
  <c r="D31" i="1" s="1"/>
  <c r="D30" i="1" s="1"/>
  <c r="D32" i="1"/>
  <c r="D28" i="1"/>
  <c r="D26" i="1"/>
  <c r="D24" i="1"/>
  <c r="D22" i="1"/>
  <c r="C105" i="1"/>
  <c r="D21" i="1" l="1"/>
  <c r="D20" i="1" s="1"/>
  <c r="D41" i="1"/>
  <c r="D40" i="1" s="1"/>
  <c r="E31" i="1"/>
  <c r="E30" i="1" s="1"/>
  <c r="E41" i="1"/>
  <c r="E40" i="1" s="1"/>
  <c r="E97" i="1"/>
  <c r="E96" i="1" s="1"/>
  <c r="D96" i="1"/>
  <c r="E78" i="1"/>
  <c r="E77" i="1" s="1"/>
  <c r="D78" i="1"/>
  <c r="D77" i="1" s="1"/>
  <c r="C145" i="1"/>
  <c r="C144" i="1" s="1"/>
  <c r="C143" i="1" s="1"/>
  <c r="C141" i="1"/>
  <c r="C139" i="1"/>
  <c r="C137" i="1"/>
  <c r="C135" i="1"/>
  <c r="C133" i="1"/>
  <c r="C129" i="1"/>
  <c r="C117" i="1"/>
  <c r="C109" i="1"/>
  <c r="C107" i="1"/>
  <c r="C98" i="1"/>
  <c r="C97" i="1" s="1"/>
  <c r="C93" i="1"/>
  <c r="C92" i="1" s="1"/>
  <c r="C88" i="1"/>
  <c r="C87" i="1" s="1"/>
  <c r="C85" i="1"/>
  <c r="C83" i="1"/>
  <c r="C81" i="1"/>
  <c r="C79" i="1"/>
  <c r="C74" i="1"/>
  <c r="C73" i="1" s="1"/>
  <c r="C69" i="1" s="1"/>
  <c r="C67" i="1"/>
  <c r="C66" i="1" s="1"/>
  <c r="C63" i="1"/>
  <c r="C59" i="1"/>
  <c r="C58" i="1" s="1"/>
  <c r="C55" i="1"/>
  <c r="C50" i="1"/>
  <c r="C49" i="1" s="1"/>
  <c r="C47" i="1"/>
  <c r="C45" i="1"/>
  <c r="C42" i="1"/>
  <c r="C38" i="1"/>
  <c r="C36" i="1"/>
  <c r="C34" i="1"/>
  <c r="C32" i="1"/>
  <c r="C28" i="1"/>
  <c r="C26" i="1"/>
  <c r="C24" i="1"/>
  <c r="C22" i="1"/>
  <c r="C21" i="1" s="1"/>
  <c r="C20" i="1" s="1"/>
  <c r="C15" i="1"/>
  <c r="C14" i="1"/>
  <c r="C78" i="1" l="1"/>
  <c r="C77" i="1" s="1"/>
  <c r="C104" i="1"/>
  <c r="C41" i="1"/>
  <c r="C31" i="1"/>
  <c r="C30" i="1" s="1"/>
  <c r="C62" i="1"/>
  <c r="E13" i="1"/>
  <c r="E184" i="1" s="1"/>
  <c r="D13" i="1"/>
  <c r="D184" i="1" s="1"/>
  <c r="C40" i="1"/>
  <c r="C128" i="1"/>
  <c r="C96" i="1" s="1"/>
  <c r="C13" i="1" l="1"/>
  <c r="C184" i="1" s="1"/>
</calcChain>
</file>

<file path=xl/sharedStrings.xml><?xml version="1.0" encoding="utf-8"?>
<sst xmlns="http://schemas.openxmlformats.org/spreadsheetml/2006/main" count="325" uniqueCount="319">
  <si>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</si>
  <si>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</si>
  <si>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</si>
  <si>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</si>
  <si>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</si>
  <si>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</si>
  <si>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</si>
  <si>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</si>
  <si>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</si>
  <si>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</si>
  <si>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</si>
  <si>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</si>
  <si>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</si>
  <si>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</si>
  <si>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</si>
  <si>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</si>
  <si>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</si>
  <si>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</si>
  <si>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</si>
  <si>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</si>
  <si>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</si>
  <si>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</si>
  <si>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</si>
  <si>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</si>
  <si>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</si>
  <si>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</si>
  <si>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</si>
  <si>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</si>
  <si>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</si>
  <si>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</si>
  <si>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</si>
  <si>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</si>
  <si>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</si>
  <si>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</si>
  <si>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</si>
  <si>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</si>
  <si>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</si>
  <si>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</si>
  <si>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</si>
  <si>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</si>
  <si>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</si>
  <si>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</si>
  <si>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</si>
  <si>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</si>
  <si>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</si>
  <si>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</si>
  <si>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</si>
  <si>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</si>
  <si>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</si>
  <si>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</si>
  <si>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</si>
  <si>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</si>
  <si>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</si>
  <si>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</si>
  <si>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</si>
  <si>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</si>
  <si>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</si>
  <si>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</si>
  <si>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</si>
  <si>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</si>
  <si>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</si>
  <si>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</si>
  <si>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</si>
  <si>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</si>
  <si>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</si>
  <si>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</si>
  <si>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</si>
  <si>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</si>
  <si>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</si>
  <si>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</si>
  <si>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</si>
  <si>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</si>
  <si>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</si>
  <si>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</si>
  <si>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</si>
  <si>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</si>
  <si>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</si>
  <si>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</si>
  <si>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</si>
  <si>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</si>
  <si>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</si>
  <si>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</si>
  <si>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</si>
  <si>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</si>
  <si>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</si>
  <si>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</si>
  <si>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</si>
  <si>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</si>
  <si>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</si>
  <si>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</si>
  <si>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</si>
  <si>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</si>
  <si>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</si>
  <si>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</si>
  <si>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</si>
  <si>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</si>
  <si>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</si>
  <si>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</si>
  <si>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</si>
  <si>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</si>
  <si>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</si>
  <si>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</si>
  <si>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</si>
  <si>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</si>
  <si>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</si>
  <si>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</si>
  <si>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</si>
  <si>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</si>
  <si>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</si>
  <si>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</si>
  <si>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</si>
  <si>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</si>
  <si>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</si>
  <si>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</si>
  <si>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</si>
  <si>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</si>
  <si>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</si>
  <si>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</si>
  <si>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</si>
  <si>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</si>
  <si>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</si>
  <si>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</si>
  <si>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</si>
  <si>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</si>
  <si>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</si>
  <si>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</si>
  <si>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</si>
  <si>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</si>
  <si>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</si>
  <si>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</si>
  <si>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</si>
  <si>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</si>
  <si>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</si>
  <si>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</si>
  <si>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</si>
  <si>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</si>
  <si>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</si>
  <si>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</si>
  <si>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</si>
  <si>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</si>
  <si>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</si>
  <si>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</si>
  <si>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</si>
  <si>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</si>
  <si>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</si>
  <si>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</si>
  <si>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</si>
  <si>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</si>
  <si>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</si>
  <si>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</si>
  <si>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</si>
  <si>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</si>
  <si>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</si>
  <si>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</si>
  <si>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</si>
  <si>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</si>
  <si>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</si>
  <si>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</si>
  <si>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</si>
  <si>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</si>
  <si>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</si>
  <si>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</si>
  <si>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</si>
  <si>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</si>
  <si>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</si>
  <si>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</si>
  <si>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</si>
  <si>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</si>
  <si>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</si>
  <si>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</si>
  <si>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</si>
  <si>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</si>
  <si>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</si>
  <si>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</si>
  <si>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</si>
  <si>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</si>
  <si>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</si>
  <si>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</si>
  <si>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</si>
  <si>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</si>
  <si>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</si>
  <si>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</si>
  <si>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</si>
  <si>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</si>
  <si>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</si>
  <si>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</si>
  <si>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Прочие субсидии бюджетам муниципальных районов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</si>
  <si>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</si>
  <si>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</si>
  <si>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Субсидия на реализацию проекта "Народный бюджет"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</si>
  <si>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</si>
  <si>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</si>
  <si>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</si>
  <si>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</si>
  <si>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</si>
  <si>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</si>
  <si>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</si>
  <si>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</si>
  <si>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</si>
  <si>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</si>
  <si>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Субсидия на строительство (реконструкцию), капитальный ремонт, ремонт и содержание автомобильных дорог общего пользования местного значения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</si>
  <si>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</si>
  <si>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</si>
  <si>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</si>
  <si>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</si>
  <si>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1 12 01030 01 0000 120 </t>
  </si>
  <si>
    <t>Плата за сбросы загрязняющих веществ в водные объекты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</si>
  <si>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</si>
  <si>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</si>
  <si>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</si>
  <si>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инспекторами Счетной палаты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</si>
  <si>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</si>
  <si>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</si>
  <si>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2 02 35930 00 0000 150</t>
  </si>
  <si>
    <t>2 02 35930 05 0000 150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</si>
  <si>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</si>
  <si>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</si>
  <si>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</si>
  <si>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</si>
  <si>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Субвенция на оплату договоров аренды жилья работникам сельских населенных пунктов</t>
  </si>
  <si>
    <t xml:space="preserve">Субвенции, на финансирование ЖКУ работникам муниципальных образовательных организаций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</si>
  <si>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</si>
  <si>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</si>
  <si>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</si>
  <si>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 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</si>
  <si>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</si>
  <si>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</si>
  <si>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</si>
  <si>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</si>
  <si>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</si>
  <si>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</si>
  <si>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</si>
  <si>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</si>
  <si>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ОКАЗАНИЯ ПЛАТНЫХ УСЛУГ  И КОМПЕНСАЦИИ ЗАТРАТ ГОСУДАРСТВА</t>
  </si>
  <si>
    <t>Доходы от продажи земельных участков государственная собственность на которые не разграничена</t>
  </si>
  <si>
    <t>"Курчатовский район" Курской области в 2023году и в плановом периоде 2024 и 2025 годов</t>
  </si>
  <si>
    <t>Сумма  на 2023 год</t>
  </si>
  <si>
    <t>Сумма на 2024 год</t>
  </si>
  <si>
    <t>Сумма  на 2025 год</t>
  </si>
  <si>
    <t xml:space="preserve">                                     Приложение №2</t>
  </si>
  <si>
    <t>2 02 25179 00 0000 150</t>
  </si>
  <si>
    <t>2 02 25750 00 0000 150</t>
  </si>
  <si>
    <t>Субсидии бюджетам на реализацию мероприятий по модернизации школьных систем образования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</si>
  <si>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</si>
  <si>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</si>
  <si>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2 02 25179 05 0000 150</t>
  </si>
  <si>
    <t>Субсидия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</si>
  <si>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</si>
  <si>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1 228 493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</si>
  <si>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</si>
  <si>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</si>
  <si>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</si>
  <si>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</si>
  <si>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</si>
  <si>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</si>
  <si>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</si>
  <si>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</si>
  <si>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</si>
  <si>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</si>
  <si>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</si>
  <si>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</si>
  <si>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выплату зарплатыс начислениями работникам культуры</t>
  </si>
  <si>
    <t>Субсидия на модернизацию, реконструкцию объектов систем водоснабжения в целях обеспечения населения экологически чистой питьевой водой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</si>
  <si>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</si>
  <si>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</si>
  <si>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</si>
  <si>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</si>
  <si>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</si>
  <si>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</si>
  <si>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</si>
  <si>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</si>
  <si>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</si>
  <si>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</si>
  <si>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</si>
  <si>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</si>
  <si>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</si>
  <si>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</si>
  <si>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</si>
  <si>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</si>
  <si>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</si>
  <si>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</si>
  <si>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</si>
  <si>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</si>
  <si>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</si>
  <si>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</si>
  <si>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1 11 05400 00 0000 120</t>
  </si>
  <si>
    <t>1 11 05410 00 0000 120</t>
  </si>
  <si>
    <t>1 11 05410 05 0000 120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</si>
  <si>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</si>
  <si>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</si>
  <si>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</si>
  <si>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1 14 02000 00 0000 000</t>
  </si>
  <si>
    <t>1 14 02050 05 0000 440</t>
  </si>
  <si>
    <t>1 14 02052 05 0000 440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</si>
  <si>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</si>
  <si>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</si>
  <si>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</si>
  <si>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</si>
  <si>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</si>
  <si>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</si>
  <si>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</si>
  <si>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</si>
  <si>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2 02 15002 00 0000 150</t>
  </si>
  <si>
    <t>2 02 15002 05 0000 150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</si>
  <si>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</si>
  <si>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</si>
  <si>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2 02 19999 00 0000 150</t>
  </si>
  <si>
    <t>2 02 19999 05 0000 150</t>
  </si>
  <si>
    <t>Прочие дотации</t>
  </si>
  <si>
    <t>Прочие дотации бюджетам муниципальных районов</t>
  </si>
  <si>
    <t>0</t>
  </si>
  <si>
    <t>2 07 00000 00 0000 150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</si>
  <si>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</si>
  <si>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</si>
  <si>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</si>
  <si>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</si>
  <si>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</si>
  <si>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</si>
  <si>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>от 18.07.2023г. № 358-IV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</si>
</sst>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center"/>
    </xf>
    <xf numFmtId="4" fontId="6" fillId="0" borderId="1" xfId="0" applyNumberFormat="1" applyFont="1" applyBorder="1" applyAlignment="1"/>
    <xf numFmtId="4" fontId="10" fillId="0" borderId="1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/>
    <xf numFmtId="4" fontId="12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12" fillId="0" borderId="1" xfId="0" applyNumberFormat="1" applyFont="1" applyBorder="1" applyAlignment="1"/>
    <xf numFmtId="4" fontId="2" fillId="0" borderId="1" xfId="0" applyNumberFormat="1" applyFont="1" applyBorder="1" applyAlignment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>
      <alignment vertical="distributed" wrapText="1"/>
    </xf>
    <xf numFmtId="4" fontId="1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0" fontId="11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3" fontId="14" fillId="0" borderId="1" xfId="0" applyNumberFormat="1" applyFont="1" applyFill="1" applyBorder="1" applyAlignment="1"/>
    <xf numFmtId="3" fontId="11" fillId="0" borderId="1" xfId="0" applyNumberFormat="1" applyFont="1" applyFill="1" applyBorder="1" applyAlignment="1"/>
    <xf numFmtId="3" fontId="11" fillId="0" borderId="1" xfId="0" applyNumberFormat="1" applyFont="1" applyBorder="1" applyAlignment="1"/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/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13" fillId="0" borderId="1" xfId="0" applyFont="1" applyBorder="1" applyAlignment="1"/>
    <xf numFmtId="0" fontId="6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14" fillId="0" borderId="1" xfId="0" applyNumberFormat="1" applyFont="1" applyBorder="1" applyAlignment="1"/>
    <xf numFmtId="0" fontId="15" fillId="0" borderId="1" xfId="0" applyFont="1" applyBorder="1" applyAlignment="1"/>
    <xf numFmtId="0" fontId="16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15" fillId="0" borderId="1" xfId="0" applyFont="1" applyBorder="1"/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/>
    <xf numFmtId="0" fontId="13" fillId="0" borderId="1" xfId="0" applyFont="1" applyBorder="1"/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 wrapText="1"/>
    </xf>
    <xf numFmtId="0" fontId="17" fillId="0" borderId="1" xfId="0" applyFont="1" applyBorder="1"/>
    <xf numFmtId="0" fontId="18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9" fontId="9" fillId="0" borderId="0" xfId="1" applyFont="1" applyFill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4"/>
  <sheetViews>
    <sheetView tabSelected="1" view="pageBreakPreview" zoomScale="93" zoomScaleNormal="93" zoomScaleSheetLayoutView="93" workbookViewId="0">
      <selection activeCell="C11" sqref="C11"/>
    </sheetView>
  </sheetViews>
  <sheetFormatPr defaultRowHeight="15" x14ac:dyDescent="0.25"/>
  <cols>
    <col min="1" max="1" width="23.42578125" customWidth="1"/>
    <col min="2" max="2" width="52.85546875" customWidth="1"/>
    <col min="3" max="3" width="14.5703125" customWidth="1"/>
    <col min="4" max="4" width="16.42578125" customWidth="1"/>
    <col min="5" max="5" width="15" customWidth="1"/>
  </cols>
  <sheetData>
    <row r="3" spans="1:5" x14ac:dyDescent="0.25">
      <c r="A3" s="1"/>
      <c r="B3" s="89" t="s">
        <v>239</v>
      </c>
      <c r="C3" s="89"/>
      <c r="D3" s="89"/>
      <c r="E3" s="89"/>
    </row>
    <row r="4" spans="1:5" x14ac:dyDescent="0.25">
      <c r="A4" s="1"/>
      <c r="B4" s="90" t="s">
        <v>0</v>
      </c>
      <c r="C4" s="90"/>
      <c r="D4" s="90"/>
      <c r="E4" s="90"/>
    </row>
    <row r="5" spans="1:5" x14ac:dyDescent="0.25">
      <c r="A5" s="1"/>
      <c r="B5" s="91" t="s">
        <v>108</v>
      </c>
      <c r="C5" s="91"/>
      <c r="D5" s="91"/>
      <c r="E5" s="91"/>
    </row>
    <row r="6" spans="1:5" x14ac:dyDescent="0.25">
      <c r="A6" s="1"/>
      <c r="B6" s="91" t="s">
        <v>318</v>
      </c>
      <c r="C6" s="91"/>
      <c r="D6" s="91"/>
      <c r="E6" s="91"/>
    </row>
    <row r="7" spans="1:5" ht="15.75" x14ac:dyDescent="0.25">
      <c r="A7" s="1"/>
      <c r="B7" s="87"/>
      <c r="C7" s="87"/>
      <c r="D7" s="87"/>
      <c r="E7" s="87"/>
    </row>
    <row r="8" spans="1:5" ht="18.75" x14ac:dyDescent="0.3">
      <c r="A8" s="88" t="s">
        <v>1</v>
      </c>
      <c r="B8" s="88"/>
      <c r="C8" s="88"/>
      <c r="D8" s="88"/>
      <c r="E8" s="88"/>
    </row>
    <row r="9" spans="1:5" ht="18.75" x14ac:dyDescent="0.3">
      <c r="A9" s="88" t="s">
        <v>235</v>
      </c>
      <c r="B9" s="88"/>
      <c r="C9" s="88"/>
      <c r="D9" s="88"/>
      <c r="E9" s="88"/>
    </row>
    <row r="10" spans="1:5" x14ac:dyDescent="0.25">
      <c r="A10" s="1"/>
      <c r="B10" s="1"/>
      <c r="C10" s="1"/>
      <c r="D10" s="1"/>
      <c r="E10" s="2" t="s">
        <v>109</v>
      </c>
    </row>
    <row r="11" spans="1:5" ht="39" x14ac:dyDescent="0.25">
      <c r="A11" s="3" t="s">
        <v>2</v>
      </c>
      <c r="B11" s="4" t="s">
        <v>3</v>
      </c>
      <c r="C11" s="4" t="s">
        <v>236</v>
      </c>
      <c r="D11" s="4" t="s">
        <v>237</v>
      </c>
      <c r="E11" s="4" t="s">
        <v>238</v>
      </c>
    </row>
    <row r="12" spans="1:5" x14ac:dyDescent="0.25">
      <c r="A12" s="5">
        <v>1</v>
      </c>
      <c r="B12" s="6">
        <v>2</v>
      </c>
      <c r="C12" s="6">
        <v>3</v>
      </c>
      <c r="D12" s="6">
        <v>4</v>
      </c>
      <c r="E12" s="6">
        <v>5</v>
      </c>
    </row>
    <row r="13" spans="1:5" x14ac:dyDescent="0.25">
      <c r="A13" s="43" t="s">
        <v>4</v>
      </c>
      <c r="B13" s="41" t="s">
        <v>146</v>
      </c>
      <c r="C13" s="10">
        <f>C14+C20+C30+C40+C58+C62+C69+C77+C92</f>
        <v>174675923.15000001</v>
      </c>
      <c r="D13" s="10">
        <f>D14+D20+D30+D40+D58+D62+D69+D77+D92</f>
        <v>155833502</v>
      </c>
      <c r="E13" s="10">
        <f>E14+E20+E30+E40+E58+E62+E69+E77+E92</f>
        <v>164642465</v>
      </c>
    </row>
    <row r="14" spans="1:5" x14ac:dyDescent="0.25">
      <c r="A14" s="44" t="s">
        <v>5</v>
      </c>
      <c r="B14" s="41" t="s">
        <v>147</v>
      </c>
      <c r="C14" s="10">
        <f>SUM(C15)</f>
        <v>152203226</v>
      </c>
      <c r="D14" s="10">
        <f>SUM(D15)</f>
        <v>136858332</v>
      </c>
      <c r="E14" s="10">
        <f>SUM(E15)</f>
        <v>145219780</v>
      </c>
    </row>
    <row r="15" spans="1:5" x14ac:dyDescent="0.25">
      <c r="A15" s="45" t="s">
        <v>6</v>
      </c>
      <c r="B15" s="46" t="s">
        <v>7</v>
      </c>
      <c r="C15" s="11">
        <f>C16+C17+C18+C19</f>
        <v>152203226</v>
      </c>
      <c r="D15" s="11">
        <f>D16+D17+D18+D19</f>
        <v>136858332</v>
      </c>
      <c r="E15" s="11">
        <f>E16+E17+E18+E19</f>
        <v>145219780</v>
      </c>
    </row>
    <row r="16" spans="1:5" ht="65.25" customHeight="1" x14ac:dyDescent="0.25">
      <c r="A16" s="47" t="s">
        <v>8</v>
      </c>
      <c r="B16" s="17" t="s">
        <v>9</v>
      </c>
      <c r="C16" s="13">
        <v>147115982</v>
      </c>
      <c r="D16" s="12">
        <v>132422333</v>
      </c>
      <c r="E16" s="13">
        <v>140591194</v>
      </c>
    </row>
    <row r="17" spans="1:5" ht="95.25" customHeight="1" x14ac:dyDescent="0.25">
      <c r="A17" s="47" t="s">
        <v>10</v>
      </c>
      <c r="B17" s="17" t="s">
        <v>11</v>
      </c>
      <c r="C17" s="13">
        <v>65793</v>
      </c>
      <c r="D17" s="12">
        <v>58039</v>
      </c>
      <c r="E17" s="13">
        <v>61874</v>
      </c>
    </row>
    <row r="18" spans="1:5" ht="38.25" x14ac:dyDescent="0.25">
      <c r="A18" s="48" t="s">
        <v>12</v>
      </c>
      <c r="B18" s="49" t="s">
        <v>13</v>
      </c>
      <c r="C18" s="13">
        <v>1448300</v>
      </c>
      <c r="D18" s="14">
        <v>1207267</v>
      </c>
      <c r="E18" s="13">
        <v>1195830</v>
      </c>
    </row>
    <row r="19" spans="1:5" ht="76.5" x14ac:dyDescent="0.25">
      <c r="A19" s="48" t="s">
        <v>187</v>
      </c>
      <c r="B19" s="15" t="s">
        <v>188</v>
      </c>
      <c r="C19" s="13">
        <v>3573151</v>
      </c>
      <c r="D19" s="14">
        <v>3170693</v>
      </c>
      <c r="E19" s="13">
        <v>3370882</v>
      </c>
    </row>
    <row r="20" spans="1:5" ht="35.25" customHeight="1" x14ac:dyDescent="0.25">
      <c r="A20" s="50" t="s">
        <v>14</v>
      </c>
      <c r="B20" s="51" t="s">
        <v>148</v>
      </c>
      <c r="C20" s="11">
        <f>C21</f>
        <v>4549980</v>
      </c>
      <c r="D20" s="16">
        <f>D21</f>
        <v>4800730</v>
      </c>
      <c r="E20" s="16">
        <f>E21</f>
        <v>5077880</v>
      </c>
    </row>
    <row r="21" spans="1:5" ht="27" customHeight="1" x14ac:dyDescent="0.25">
      <c r="A21" s="48" t="s">
        <v>15</v>
      </c>
      <c r="B21" s="49" t="s">
        <v>16</v>
      </c>
      <c r="C21" s="18">
        <f>C22+C24+C26+C28</f>
        <v>4549980</v>
      </c>
      <c r="D21" s="14">
        <f>D22+D24+D26+D28</f>
        <v>4800730</v>
      </c>
      <c r="E21" s="14">
        <f>E22+E24+E26+E28</f>
        <v>5077880</v>
      </c>
    </row>
    <row r="22" spans="1:5" ht="57" customHeight="1" x14ac:dyDescent="0.25">
      <c r="A22" s="48" t="s">
        <v>17</v>
      </c>
      <c r="B22" s="17" t="s">
        <v>18</v>
      </c>
      <c r="C22" s="18">
        <f>C23</f>
        <v>2155100</v>
      </c>
      <c r="D22" s="12">
        <f>D23</f>
        <v>2290340</v>
      </c>
      <c r="E22" s="12">
        <f>E23</f>
        <v>2428520</v>
      </c>
    </row>
    <row r="23" spans="1:5" ht="93.75" customHeight="1" x14ac:dyDescent="0.25">
      <c r="A23" s="48" t="s">
        <v>19</v>
      </c>
      <c r="B23" s="17" t="s">
        <v>20</v>
      </c>
      <c r="C23" s="18">
        <v>2155100</v>
      </c>
      <c r="D23" s="12">
        <v>2290340</v>
      </c>
      <c r="E23" s="18">
        <v>2428520</v>
      </c>
    </row>
    <row r="24" spans="1:5" ht="74.25" customHeight="1" x14ac:dyDescent="0.25">
      <c r="A24" s="48" t="s">
        <v>21</v>
      </c>
      <c r="B24" s="17" t="s">
        <v>232</v>
      </c>
      <c r="C24" s="18">
        <f>C25</f>
        <v>14970</v>
      </c>
      <c r="D24" s="19">
        <f>D25</f>
        <v>15650</v>
      </c>
      <c r="E24" s="19">
        <f>E25</f>
        <v>16160</v>
      </c>
    </row>
    <row r="25" spans="1:5" ht="102" x14ac:dyDescent="0.25">
      <c r="A25" s="48" t="s">
        <v>22</v>
      </c>
      <c r="B25" s="20" t="s">
        <v>231</v>
      </c>
      <c r="C25" s="18">
        <v>14970</v>
      </c>
      <c r="D25" s="19">
        <v>15650</v>
      </c>
      <c r="E25" s="18">
        <v>16160</v>
      </c>
    </row>
    <row r="26" spans="1:5" ht="57" customHeight="1" x14ac:dyDescent="0.25">
      <c r="A26" s="48" t="s">
        <v>23</v>
      </c>
      <c r="B26" s="17" t="s">
        <v>24</v>
      </c>
      <c r="C26" s="18">
        <f>C27</f>
        <v>2664140</v>
      </c>
      <c r="D26" s="12">
        <f>D27</f>
        <v>2794690</v>
      </c>
      <c r="E26" s="12">
        <f>E27</f>
        <v>2932260</v>
      </c>
    </row>
    <row r="27" spans="1:5" ht="93.75" customHeight="1" x14ac:dyDescent="0.25">
      <c r="A27" s="48" t="s">
        <v>25</v>
      </c>
      <c r="B27" s="17" t="s">
        <v>173</v>
      </c>
      <c r="C27" s="18">
        <v>2664140</v>
      </c>
      <c r="D27" s="12">
        <v>2794690</v>
      </c>
      <c r="E27" s="18">
        <v>2932260</v>
      </c>
    </row>
    <row r="28" spans="1:5" ht="63.75" x14ac:dyDescent="0.25">
      <c r="A28" s="48" t="s">
        <v>26</v>
      </c>
      <c r="B28" s="21" t="s">
        <v>27</v>
      </c>
      <c r="C28" s="18">
        <f>C29</f>
        <v>-284230</v>
      </c>
      <c r="D28" s="12">
        <f>D29</f>
        <v>-299950</v>
      </c>
      <c r="E28" s="12">
        <f>E29</f>
        <v>-299060</v>
      </c>
    </row>
    <row r="29" spans="1:5" ht="90.75" customHeight="1" x14ac:dyDescent="0.25">
      <c r="A29" s="48" t="s">
        <v>28</v>
      </c>
      <c r="B29" s="17" t="s">
        <v>29</v>
      </c>
      <c r="C29" s="18">
        <v>-284230</v>
      </c>
      <c r="D29" s="12">
        <v>-299950</v>
      </c>
      <c r="E29" s="18">
        <v>-299060</v>
      </c>
    </row>
    <row r="30" spans="1:5" x14ac:dyDescent="0.25">
      <c r="A30" s="45" t="s">
        <v>30</v>
      </c>
      <c r="B30" s="51" t="s">
        <v>149</v>
      </c>
      <c r="C30" s="11">
        <f>C31+C36+C38</f>
        <v>5584563.0600000005</v>
      </c>
      <c r="D30" s="11">
        <f>D31+D36+D38</f>
        <v>5670038</v>
      </c>
      <c r="E30" s="11">
        <f>E31+E36+E38</f>
        <v>5840403</v>
      </c>
    </row>
    <row r="31" spans="1:5" ht="26.25" x14ac:dyDescent="0.25">
      <c r="A31" s="52" t="s">
        <v>31</v>
      </c>
      <c r="B31" s="53" t="s">
        <v>32</v>
      </c>
      <c r="C31" s="18">
        <f>C32+C34</f>
        <v>3251305</v>
      </c>
      <c r="D31" s="14">
        <f>D32+D34</f>
        <v>3394363</v>
      </c>
      <c r="E31" s="14">
        <f>E32+E34</f>
        <v>3553898</v>
      </c>
    </row>
    <row r="32" spans="1:5" ht="25.5" x14ac:dyDescent="0.25">
      <c r="A32" s="52" t="s">
        <v>33</v>
      </c>
      <c r="B32" s="49" t="s">
        <v>34</v>
      </c>
      <c r="C32" s="18">
        <f>C33</f>
        <v>2707689.15</v>
      </c>
      <c r="D32" s="14">
        <f>D33</f>
        <v>3008919</v>
      </c>
      <c r="E32" s="14">
        <f>E33</f>
        <v>3150338</v>
      </c>
    </row>
    <row r="33" spans="1:5" ht="26.25" x14ac:dyDescent="0.25">
      <c r="A33" s="54" t="s">
        <v>35</v>
      </c>
      <c r="B33" s="55" t="s">
        <v>34</v>
      </c>
      <c r="C33" s="22">
        <v>2707689.15</v>
      </c>
      <c r="D33" s="14">
        <v>3008919</v>
      </c>
      <c r="E33" s="22">
        <v>3150338</v>
      </c>
    </row>
    <row r="34" spans="1:5" ht="44.25" customHeight="1" x14ac:dyDescent="0.25">
      <c r="A34" s="52" t="s">
        <v>36</v>
      </c>
      <c r="B34" s="49" t="s">
        <v>37</v>
      </c>
      <c r="C34" s="18">
        <f>C35</f>
        <v>543615.85</v>
      </c>
      <c r="D34" s="14">
        <f>D35</f>
        <v>385444</v>
      </c>
      <c r="E34" s="14">
        <f>E35</f>
        <v>403560</v>
      </c>
    </row>
    <row r="35" spans="1:5" ht="55.5" customHeight="1" x14ac:dyDescent="0.25">
      <c r="A35" s="54" t="s">
        <v>38</v>
      </c>
      <c r="B35" s="56" t="s">
        <v>39</v>
      </c>
      <c r="C35" s="22">
        <v>543615.85</v>
      </c>
      <c r="D35" s="14">
        <v>385444</v>
      </c>
      <c r="E35" s="22">
        <v>403560</v>
      </c>
    </row>
    <row r="36" spans="1:5" x14ac:dyDescent="0.25">
      <c r="A36" s="17" t="s">
        <v>40</v>
      </c>
      <c r="B36" s="17" t="s">
        <v>41</v>
      </c>
      <c r="C36" s="19">
        <f>SUM(C37)</f>
        <v>328329.06</v>
      </c>
      <c r="D36" s="12">
        <f>D37</f>
        <v>270746</v>
      </c>
      <c r="E36" s="12">
        <f>E37</f>
        <v>281576</v>
      </c>
    </row>
    <row r="37" spans="1:5" x14ac:dyDescent="0.25">
      <c r="A37" s="57" t="s">
        <v>42</v>
      </c>
      <c r="B37" s="57" t="s">
        <v>41</v>
      </c>
      <c r="C37" s="23">
        <v>328329.06</v>
      </c>
      <c r="D37" s="12">
        <v>270746</v>
      </c>
      <c r="E37" s="23">
        <v>281576</v>
      </c>
    </row>
    <row r="38" spans="1:5" ht="17.25" customHeight="1" x14ac:dyDescent="0.25">
      <c r="A38" s="57" t="s">
        <v>110</v>
      </c>
      <c r="B38" s="57" t="s">
        <v>112</v>
      </c>
      <c r="C38" s="23">
        <f>C39</f>
        <v>2004929</v>
      </c>
      <c r="D38" s="23">
        <f>D39</f>
        <v>2004929</v>
      </c>
      <c r="E38" s="23">
        <f>E39</f>
        <v>2004929</v>
      </c>
    </row>
    <row r="39" spans="1:5" ht="41.25" customHeight="1" x14ac:dyDescent="0.25">
      <c r="A39" s="57" t="s">
        <v>111</v>
      </c>
      <c r="B39" s="57" t="s">
        <v>113</v>
      </c>
      <c r="C39" s="23">
        <v>2004929</v>
      </c>
      <c r="D39" s="12">
        <v>2004929</v>
      </c>
      <c r="E39" s="23">
        <v>2004929</v>
      </c>
    </row>
    <row r="40" spans="1:5" ht="51" customHeight="1" x14ac:dyDescent="0.25">
      <c r="A40" s="44" t="s">
        <v>43</v>
      </c>
      <c r="B40" s="58" t="s">
        <v>150</v>
      </c>
      <c r="C40" s="10">
        <f>C41+C55</f>
        <v>3914882.7399999998</v>
      </c>
      <c r="D40" s="10">
        <f t="shared" ref="D40:E40" si="0">D41+D55</f>
        <v>3156509</v>
      </c>
      <c r="E40" s="10">
        <f t="shared" si="0"/>
        <v>3156509</v>
      </c>
    </row>
    <row r="41" spans="1:5" ht="78.75" customHeight="1" x14ac:dyDescent="0.25">
      <c r="A41" s="47" t="s">
        <v>44</v>
      </c>
      <c r="B41" s="17" t="s">
        <v>45</v>
      </c>
      <c r="C41" s="19">
        <f>C42+C47+C49+C45+C52</f>
        <v>3879694.6999999997</v>
      </c>
      <c r="D41" s="19">
        <f t="shared" ref="D41:E41" si="1">D42+D47+D49+D45+D52</f>
        <v>3139123</v>
      </c>
      <c r="E41" s="19">
        <f t="shared" si="1"/>
        <v>3139123</v>
      </c>
    </row>
    <row r="42" spans="1:5" ht="56.25" customHeight="1" x14ac:dyDescent="0.25">
      <c r="A42" s="47" t="s">
        <v>46</v>
      </c>
      <c r="B42" s="17" t="s">
        <v>47</v>
      </c>
      <c r="C42" s="19">
        <f>SUM(C43,C44)</f>
        <v>3826265.11</v>
      </c>
      <c r="D42" s="19">
        <f>SUM(D43,D44)</f>
        <v>3050559</v>
      </c>
      <c r="E42" s="19">
        <f>SUM(E43,E44)</f>
        <v>3050559</v>
      </c>
    </row>
    <row r="43" spans="1:5" ht="76.5" customHeight="1" x14ac:dyDescent="0.25">
      <c r="A43" s="47" t="s">
        <v>48</v>
      </c>
      <c r="B43" s="17" t="s">
        <v>49</v>
      </c>
      <c r="C43" s="19">
        <v>2290055.11</v>
      </c>
      <c r="D43" s="12">
        <v>1514349</v>
      </c>
      <c r="E43" s="19">
        <v>1514349</v>
      </c>
    </row>
    <row r="44" spans="1:5" ht="66.75" customHeight="1" x14ac:dyDescent="0.25">
      <c r="A44" s="47" t="s">
        <v>114</v>
      </c>
      <c r="B44" s="17" t="s">
        <v>115</v>
      </c>
      <c r="C44" s="19">
        <v>1536210</v>
      </c>
      <c r="D44" s="12">
        <v>1536210</v>
      </c>
      <c r="E44" s="19">
        <v>1536210</v>
      </c>
    </row>
    <row r="45" spans="1:5" ht="68.25" customHeight="1" x14ac:dyDescent="0.25">
      <c r="A45" s="47" t="s">
        <v>228</v>
      </c>
      <c r="B45" s="17" t="s">
        <v>227</v>
      </c>
      <c r="C45" s="19">
        <f>C46</f>
        <v>40282.28</v>
      </c>
      <c r="D45" s="19">
        <f>D46</f>
        <v>70564</v>
      </c>
      <c r="E45" s="19">
        <f>E46</f>
        <v>70564</v>
      </c>
    </row>
    <row r="46" spans="1:5" ht="70.5" customHeight="1" x14ac:dyDescent="0.25">
      <c r="A46" s="47" t="s">
        <v>229</v>
      </c>
      <c r="B46" s="17" t="s">
        <v>230</v>
      </c>
      <c r="C46" s="19">
        <v>40282.28</v>
      </c>
      <c r="D46" s="12">
        <v>70564</v>
      </c>
      <c r="E46" s="19">
        <v>70564</v>
      </c>
    </row>
    <row r="47" spans="1:5" ht="39.75" customHeight="1" x14ac:dyDescent="0.25">
      <c r="A47" s="47" t="s">
        <v>116</v>
      </c>
      <c r="B47" s="17" t="s">
        <v>117</v>
      </c>
      <c r="C47" s="19">
        <f>C48</f>
        <v>8000</v>
      </c>
      <c r="D47" s="19">
        <f>D48</f>
        <v>8000</v>
      </c>
      <c r="E47" s="19">
        <f>E48</f>
        <v>8000</v>
      </c>
    </row>
    <row r="48" spans="1:5" ht="33.75" customHeight="1" x14ac:dyDescent="0.25">
      <c r="A48" s="47" t="s">
        <v>118</v>
      </c>
      <c r="B48" s="17" t="s">
        <v>119</v>
      </c>
      <c r="C48" s="19">
        <v>8000</v>
      </c>
      <c r="D48" s="19">
        <v>8000</v>
      </c>
      <c r="E48" s="19">
        <v>8000</v>
      </c>
    </row>
    <row r="49" spans="1:5" ht="40.5" customHeight="1" x14ac:dyDescent="0.25">
      <c r="A49" s="47" t="s">
        <v>120</v>
      </c>
      <c r="B49" s="17" t="s">
        <v>183</v>
      </c>
      <c r="C49" s="19">
        <f t="shared" ref="C49:E50" si="2">C50</f>
        <v>0</v>
      </c>
      <c r="D49" s="19">
        <f t="shared" si="2"/>
        <v>10000</v>
      </c>
      <c r="E49" s="19">
        <f t="shared" si="2"/>
        <v>10000</v>
      </c>
    </row>
    <row r="50" spans="1:5" ht="42" customHeight="1" x14ac:dyDescent="0.25">
      <c r="A50" s="47" t="s">
        <v>121</v>
      </c>
      <c r="B50" s="17" t="s">
        <v>184</v>
      </c>
      <c r="C50" s="19">
        <f t="shared" si="2"/>
        <v>0</v>
      </c>
      <c r="D50" s="19">
        <f t="shared" si="2"/>
        <v>10000</v>
      </c>
      <c r="E50" s="19">
        <f t="shared" si="2"/>
        <v>10000</v>
      </c>
    </row>
    <row r="51" spans="1:5" ht="77.25" customHeight="1" x14ac:dyDescent="0.25">
      <c r="A51" s="47" t="s">
        <v>122</v>
      </c>
      <c r="B51" s="17" t="s">
        <v>185</v>
      </c>
      <c r="C51" s="19">
        <v>0</v>
      </c>
      <c r="D51" s="12">
        <v>10000</v>
      </c>
      <c r="E51" s="19">
        <v>10000</v>
      </c>
    </row>
    <row r="52" spans="1:5" ht="57" customHeight="1" x14ac:dyDescent="0.25">
      <c r="A52" s="47" t="s">
        <v>285</v>
      </c>
      <c r="B52" s="17" t="s">
        <v>288</v>
      </c>
      <c r="C52" s="19">
        <f>C53</f>
        <v>5147.3100000000004</v>
      </c>
      <c r="D52" s="19">
        <f t="shared" ref="D52:E52" si="3">D53</f>
        <v>0</v>
      </c>
      <c r="E52" s="19">
        <f t="shared" si="3"/>
        <v>0</v>
      </c>
    </row>
    <row r="53" spans="1:5" ht="57" customHeight="1" x14ac:dyDescent="0.25">
      <c r="A53" s="47" t="s">
        <v>286</v>
      </c>
      <c r="B53" s="17" t="s">
        <v>289</v>
      </c>
      <c r="C53" s="19">
        <f>C54</f>
        <v>5147.3100000000004</v>
      </c>
      <c r="D53" s="19">
        <f t="shared" ref="D53:E53" si="4">D54</f>
        <v>0</v>
      </c>
      <c r="E53" s="19">
        <f t="shared" si="4"/>
        <v>0</v>
      </c>
    </row>
    <row r="54" spans="1:5" ht="147" customHeight="1" x14ac:dyDescent="0.25">
      <c r="A54" s="47" t="s">
        <v>287</v>
      </c>
      <c r="B54" s="17" t="s">
        <v>290</v>
      </c>
      <c r="C54" s="19">
        <v>5147.3100000000004</v>
      </c>
      <c r="D54" s="12">
        <v>0</v>
      </c>
      <c r="E54" s="19">
        <v>0</v>
      </c>
    </row>
    <row r="55" spans="1:5" ht="63" customHeight="1" x14ac:dyDescent="0.25">
      <c r="A55" s="34" t="s">
        <v>221</v>
      </c>
      <c r="B55" s="15" t="s">
        <v>222</v>
      </c>
      <c r="C55" s="19">
        <f>C56</f>
        <v>35188.04</v>
      </c>
      <c r="D55" s="19">
        <f>D56</f>
        <v>17386</v>
      </c>
      <c r="E55" s="19">
        <f>E56</f>
        <v>17386</v>
      </c>
    </row>
    <row r="56" spans="1:5" ht="94.5" customHeight="1" x14ac:dyDescent="0.25">
      <c r="A56" s="34" t="s">
        <v>223</v>
      </c>
      <c r="B56" s="15" t="s">
        <v>224</v>
      </c>
      <c r="C56" s="19">
        <f>C57</f>
        <v>35188.04</v>
      </c>
      <c r="D56" s="19">
        <v>17386</v>
      </c>
      <c r="E56" s="19">
        <v>17386</v>
      </c>
    </row>
    <row r="57" spans="1:5" ht="87.75" customHeight="1" x14ac:dyDescent="0.25">
      <c r="A57" s="59" t="s">
        <v>225</v>
      </c>
      <c r="B57" s="24" t="s">
        <v>226</v>
      </c>
      <c r="C57" s="12">
        <v>35188.04</v>
      </c>
      <c r="D57" s="12">
        <v>17368</v>
      </c>
      <c r="E57" s="12">
        <v>17368</v>
      </c>
    </row>
    <row r="58" spans="1:5" ht="27" customHeight="1" x14ac:dyDescent="0.25">
      <c r="A58" s="44" t="s">
        <v>50</v>
      </c>
      <c r="B58" s="58" t="s">
        <v>151</v>
      </c>
      <c r="C58" s="10">
        <f>C59</f>
        <v>58700</v>
      </c>
      <c r="D58" s="10">
        <f>D59</f>
        <v>58700</v>
      </c>
      <c r="E58" s="10">
        <f>E59</f>
        <v>58700</v>
      </c>
    </row>
    <row r="59" spans="1:5" x14ac:dyDescent="0.25">
      <c r="A59" s="17" t="s">
        <v>51</v>
      </c>
      <c r="B59" s="17" t="s">
        <v>52</v>
      </c>
      <c r="C59" s="19">
        <f>C60+C61</f>
        <v>58700</v>
      </c>
      <c r="D59" s="19">
        <f>D60+D61</f>
        <v>58700</v>
      </c>
      <c r="E59" s="19">
        <f>E60+E61</f>
        <v>58700</v>
      </c>
    </row>
    <row r="60" spans="1:5" ht="17.25" customHeight="1" x14ac:dyDescent="0.25">
      <c r="A60" s="17" t="s">
        <v>53</v>
      </c>
      <c r="B60" s="17" t="s">
        <v>54</v>
      </c>
      <c r="C60" s="19">
        <v>58600</v>
      </c>
      <c r="D60" s="19">
        <v>58600</v>
      </c>
      <c r="E60" s="19">
        <v>58600</v>
      </c>
    </row>
    <row r="61" spans="1:5" x14ac:dyDescent="0.25">
      <c r="A61" s="17" t="s">
        <v>205</v>
      </c>
      <c r="B61" s="17" t="s">
        <v>206</v>
      </c>
      <c r="C61" s="19">
        <v>100</v>
      </c>
      <c r="D61" s="19">
        <v>100</v>
      </c>
      <c r="E61" s="19">
        <v>100</v>
      </c>
    </row>
    <row r="62" spans="1:5" ht="25.5" x14ac:dyDescent="0.25">
      <c r="A62" s="44" t="s">
        <v>55</v>
      </c>
      <c r="B62" s="58" t="s">
        <v>233</v>
      </c>
      <c r="C62" s="10">
        <f>C63+C66</f>
        <v>5133423.78</v>
      </c>
      <c r="D62" s="10">
        <f>D63+D66</f>
        <v>5121064</v>
      </c>
      <c r="E62" s="10">
        <f>E63+E66</f>
        <v>5121064</v>
      </c>
    </row>
    <row r="63" spans="1:5" x14ac:dyDescent="0.25">
      <c r="A63" s="47" t="s">
        <v>56</v>
      </c>
      <c r="B63" s="17" t="s">
        <v>57</v>
      </c>
      <c r="C63" s="19">
        <f t="shared" ref="C63:E64" si="5">C64</f>
        <v>5121064</v>
      </c>
      <c r="D63" s="19">
        <f t="shared" si="5"/>
        <v>5121064</v>
      </c>
      <c r="E63" s="19">
        <f t="shared" si="5"/>
        <v>5121064</v>
      </c>
    </row>
    <row r="64" spans="1:5" x14ac:dyDescent="0.25">
      <c r="A64" s="47" t="s">
        <v>58</v>
      </c>
      <c r="B64" s="17" t="s">
        <v>59</v>
      </c>
      <c r="C64" s="19">
        <f t="shared" si="5"/>
        <v>5121064</v>
      </c>
      <c r="D64" s="19">
        <f t="shared" si="5"/>
        <v>5121064</v>
      </c>
      <c r="E64" s="19">
        <f t="shared" si="5"/>
        <v>5121064</v>
      </c>
    </row>
    <row r="65" spans="1:5" ht="26.25" customHeight="1" x14ac:dyDescent="0.25">
      <c r="A65" s="47" t="s">
        <v>60</v>
      </c>
      <c r="B65" s="17" t="s">
        <v>61</v>
      </c>
      <c r="C65" s="19">
        <v>5121064</v>
      </c>
      <c r="D65" s="12">
        <v>5121064</v>
      </c>
      <c r="E65" s="19">
        <v>5121064</v>
      </c>
    </row>
    <row r="66" spans="1:5" ht="28.5" customHeight="1" x14ac:dyDescent="0.25">
      <c r="A66" s="47" t="s">
        <v>166</v>
      </c>
      <c r="B66" s="60" t="s">
        <v>165</v>
      </c>
      <c r="C66" s="19">
        <f>C67</f>
        <v>12359.78</v>
      </c>
      <c r="D66" s="19">
        <f t="shared" ref="D66:E67" si="6">D67</f>
        <v>0</v>
      </c>
      <c r="E66" s="19">
        <f t="shared" si="6"/>
        <v>0</v>
      </c>
    </row>
    <row r="67" spans="1:5" ht="26.25" customHeight="1" x14ac:dyDescent="0.25">
      <c r="A67" s="47" t="s">
        <v>164</v>
      </c>
      <c r="B67" s="60" t="s">
        <v>163</v>
      </c>
      <c r="C67" s="19">
        <f>C68</f>
        <v>12359.78</v>
      </c>
      <c r="D67" s="19">
        <f t="shared" si="6"/>
        <v>0</v>
      </c>
      <c r="E67" s="19">
        <f t="shared" si="6"/>
        <v>0</v>
      </c>
    </row>
    <row r="68" spans="1:5" ht="30.75" customHeight="1" x14ac:dyDescent="0.25">
      <c r="A68" s="47" t="s">
        <v>161</v>
      </c>
      <c r="B68" s="30" t="s">
        <v>162</v>
      </c>
      <c r="C68" s="19">
        <v>12359.78</v>
      </c>
      <c r="D68" s="12"/>
      <c r="E68" s="19"/>
    </row>
    <row r="69" spans="1:5" ht="24.75" customHeight="1" x14ac:dyDescent="0.25">
      <c r="A69" s="61" t="s">
        <v>294</v>
      </c>
      <c r="B69" s="58" t="s">
        <v>123</v>
      </c>
      <c r="C69" s="10">
        <f>C73+C70</f>
        <v>3099822.8</v>
      </c>
      <c r="D69" s="10">
        <f t="shared" ref="D69:E69" si="7">D73+D70</f>
        <v>150000</v>
      </c>
      <c r="E69" s="10">
        <f t="shared" si="7"/>
        <v>150000</v>
      </c>
    </row>
    <row r="70" spans="1:5" ht="66" customHeight="1" x14ac:dyDescent="0.25">
      <c r="A70" s="47" t="s">
        <v>291</v>
      </c>
      <c r="B70" s="17" t="s">
        <v>295</v>
      </c>
      <c r="C70" s="19">
        <f>C71</f>
        <v>129600</v>
      </c>
      <c r="D70" s="19">
        <f t="shared" ref="D70:E70" si="8">D71</f>
        <v>0</v>
      </c>
      <c r="E70" s="19">
        <f t="shared" si="8"/>
        <v>0</v>
      </c>
    </row>
    <row r="71" spans="1:5" ht="87.75" customHeight="1" x14ac:dyDescent="0.25">
      <c r="A71" s="47" t="s">
        <v>292</v>
      </c>
      <c r="B71" s="17" t="s">
        <v>296</v>
      </c>
      <c r="C71" s="19">
        <f>C72</f>
        <v>129600</v>
      </c>
      <c r="D71" s="19">
        <f t="shared" ref="D71:E71" si="9">D72</f>
        <v>0</v>
      </c>
      <c r="E71" s="19">
        <f t="shared" si="9"/>
        <v>0</v>
      </c>
    </row>
    <row r="72" spans="1:5" ht="68.25" customHeight="1" x14ac:dyDescent="0.25">
      <c r="A72" s="47" t="s">
        <v>293</v>
      </c>
      <c r="B72" s="17" t="s">
        <v>297</v>
      </c>
      <c r="C72" s="19">
        <v>129600</v>
      </c>
      <c r="D72" s="19">
        <v>0</v>
      </c>
      <c r="E72" s="19">
        <v>0</v>
      </c>
    </row>
    <row r="73" spans="1:5" ht="30" customHeight="1" x14ac:dyDescent="0.25">
      <c r="A73" s="47" t="s">
        <v>124</v>
      </c>
      <c r="B73" s="17" t="s">
        <v>125</v>
      </c>
      <c r="C73" s="19">
        <f t="shared" ref="C73:E73" si="10">C74</f>
        <v>2970222.8</v>
      </c>
      <c r="D73" s="19">
        <f t="shared" si="10"/>
        <v>150000</v>
      </c>
      <c r="E73" s="19">
        <f t="shared" si="10"/>
        <v>150000</v>
      </c>
    </row>
    <row r="74" spans="1:5" ht="31.5" customHeight="1" x14ac:dyDescent="0.25">
      <c r="A74" s="47" t="s">
        <v>126</v>
      </c>
      <c r="B74" s="17" t="s">
        <v>234</v>
      </c>
      <c r="C74" s="19">
        <f>C75+C76</f>
        <v>2970222.8</v>
      </c>
      <c r="D74" s="19">
        <f>D75+D76</f>
        <v>150000</v>
      </c>
      <c r="E74" s="19">
        <f>E75+E76</f>
        <v>150000</v>
      </c>
    </row>
    <row r="75" spans="1:5" ht="57" customHeight="1" x14ac:dyDescent="0.25">
      <c r="A75" s="47" t="s">
        <v>167</v>
      </c>
      <c r="B75" s="17" t="s">
        <v>168</v>
      </c>
      <c r="C75" s="19">
        <v>2820222.8</v>
      </c>
      <c r="D75" s="12">
        <v>0</v>
      </c>
      <c r="E75" s="19">
        <v>0</v>
      </c>
    </row>
    <row r="76" spans="1:5" ht="45.75" customHeight="1" x14ac:dyDescent="0.25">
      <c r="A76" s="47" t="s">
        <v>127</v>
      </c>
      <c r="B76" s="17" t="s">
        <v>128</v>
      </c>
      <c r="C76" s="19">
        <v>150000</v>
      </c>
      <c r="D76" s="19">
        <v>150000</v>
      </c>
      <c r="E76" s="19">
        <v>150000</v>
      </c>
    </row>
    <row r="77" spans="1:5" ht="18" customHeight="1" x14ac:dyDescent="0.25">
      <c r="A77" s="62" t="s">
        <v>129</v>
      </c>
      <c r="B77" s="62" t="s">
        <v>138</v>
      </c>
      <c r="C77" s="26">
        <f>SUM(C78,C87)</f>
        <v>51330.17</v>
      </c>
      <c r="D77" s="26">
        <f>SUM(D78,D87)</f>
        <v>18129</v>
      </c>
      <c r="E77" s="26">
        <f>SUM(E78,E87)</f>
        <v>18129</v>
      </c>
    </row>
    <row r="78" spans="1:5" ht="38.25" x14ac:dyDescent="0.25">
      <c r="A78" s="63" t="s">
        <v>130</v>
      </c>
      <c r="B78" s="63" t="s">
        <v>139</v>
      </c>
      <c r="C78" s="27">
        <f>C79+C81+C83+C85</f>
        <v>18129</v>
      </c>
      <c r="D78" s="27">
        <f>D79+D81+D83+D85</f>
        <v>18129</v>
      </c>
      <c r="E78" s="27">
        <f>E79+E81+E83+E85</f>
        <v>18129</v>
      </c>
    </row>
    <row r="79" spans="1:5" ht="51" x14ac:dyDescent="0.25">
      <c r="A79" s="15" t="s">
        <v>131</v>
      </c>
      <c r="B79" s="15" t="s">
        <v>140</v>
      </c>
      <c r="C79" s="28">
        <f>C80</f>
        <v>3000</v>
      </c>
      <c r="D79" s="28">
        <f>D80</f>
        <v>3000</v>
      </c>
      <c r="E79" s="28">
        <f>E80</f>
        <v>3000</v>
      </c>
    </row>
    <row r="80" spans="1:5" ht="64.5" customHeight="1" x14ac:dyDescent="0.25">
      <c r="A80" s="15" t="s">
        <v>132</v>
      </c>
      <c r="B80" s="15" t="s">
        <v>141</v>
      </c>
      <c r="C80" s="28">
        <v>3000</v>
      </c>
      <c r="D80" s="28">
        <v>3000</v>
      </c>
      <c r="E80" s="28">
        <v>3000</v>
      </c>
    </row>
    <row r="81" spans="1:5" ht="63.75" x14ac:dyDescent="0.25">
      <c r="A81" s="15" t="s">
        <v>133</v>
      </c>
      <c r="B81" s="15" t="s">
        <v>142</v>
      </c>
      <c r="C81" s="28">
        <f>C82</f>
        <v>10341</v>
      </c>
      <c r="D81" s="28">
        <f>D82</f>
        <v>10341</v>
      </c>
      <c r="E81" s="28">
        <f>E82</f>
        <v>10341</v>
      </c>
    </row>
    <row r="82" spans="1:5" ht="89.25" x14ac:dyDescent="0.25">
      <c r="A82" s="15" t="s">
        <v>134</v>
      </c>
      <c r="B82" s="15" t="s">
        <v>174</v>
      </c>
      <c r="C82" s="28">
        <v>10341</v>
      </c>
      <c r="D82" s="28">
        <v>10341</v>
      </c>
      <c r="E82" s="28">
        <v>10341</v>
      </c>
    </row>
    <row r="83" spans="1:5" ht="57.75" customHeight="1" x14ac:dyDescent="0.25">
      <c r="A83" s="15" t="s">
        <v>208</v>
      </c>
      <c r="B83" s="15" t="s">
        <v>207</v>
      </c>
      <c r="C83" s="28">
        <f>C84</f>
        <v>3667</v>
      </c>
      <c r="D83" s="28">
        <f>D84</f>
        <v>3667</v>
      </c>
      <c r="E83" s="28">
        <f>E84</f>
        <v>3667</v>
      </c>
    </row>
    <row r="84" spans="1:5" ht="65.25" customHeight="1" x14ac:dyDescent="0.25">
      <c r="A84" s="15" t="s">
        <v>209</v>
      </c>
      <c r="B84" s="15" t="s">
        <v>210</v>
      </c>
      <c r="C84" s="28">
        <v>3667</v>
      </c>
      <c r="D84" s="28">
        <v>3667</v>
      </c>
      <c r="E84" s="28">
        <v>3667</v>
      </c>
    </row>
    <row r="85" spans="1:5" ht="63.75" x14ac:dyDescent="0.25">
      <c r="A85" s="15" t="s">
        <v>135</v>
      </c>
      <c r="B85" s="15" t="s">
        <v>143</v>
      </c>
      <c r="C85" s="28">
        <f>C86</f>
        <v>1121</v>
      </c>
      <c r="D85" s="28">
        <f>D86</f>
        <v>1121</v>
      </c>
      <c r="E85" s="28">
        <f>E86</f>
        <v>1121</v>
      </c>
    </row>
    <row r="86" spans="1:5" ht="76.5" x14ac:dyDescent="0.25">
      <c r="A86" s="15" t="s">
        <v>136</v>
      </c>
      <c r="B86" s="15" t="s">
        <v>144</v>
      </c>
      <c r="C86" s="28">
        <v>1121</v>
      </c>
      <c r="D86" s="28">
        <v>1121</v>
      </c>
      <c r="E86" s="28">
        <v>1121</v>
      </c>
    </row>
    <row r="87" spans="1:5" ht="92.25" customHeight="1" x14ac:dyDescent="0.25">
      <c r="A87" s="63" t="s">
        <v>137</v>
      </c>
      <c r="B87" s="64" t="s">
        <v>145</v>
      </c>
      <c r="C87" s="27">
        <f>C88+C90</f>
        <v>33201.17</v>
      </c>
      <c r="D87" s="27">
        <f t="shared" ref="D87:E87" si="11">D88+D90</f>
        <v>0</v>
      </c>
      <c r="E87" s="27">
        <f t="shared" si="11"/>
        <v>0</v>
      </c>
    </row>
    <row r="88" spans="1:5" ht="20.25" hidden="1" customHeight="1" x14ac:dyDescent="0.25">
      <c r="A88" s="15" t="s">
        <v>196</v>
      </c>
      <c r="B88" s="29" t="s">
        <v>198</v>
      </c>
      <c r="C88" s="28">
        <f>C89</f>
        <v>0</v>
      </c>
      <c r="D88" s="30"/>
      <c r="E88" s="28"/>
    </row>
    <row r="89" spans="1:5" ht="15" hidden="1" customHeight="1" x14ac:dyDescent="0.25">
      <c r="A89" s="15" t="s">
        <v>197</v>
      </c>
      <c r="B89" s="15" t="s">
        <v>199</v>
      </c>
      <c r="C89" s="28"/>
      <c r="D89" s="32"/>
      <c r="E89" s="28"/>
    </row>
    <row r="90" spans="1:5" ht="72.75" customHeight="1" x14ac:dyDescent="0.25">
      <c r="A90" s="15" t="s">
        <v>298</v>
      </c>
      <c r="B90" s="15" t="s">
        <v>300</v>
      </c>
      <c r="C90" s="28">
        <f>C91</f>
        <v>33201.17</v>
      </c>
      <c r="D90" s="28">
        <f t="shared" ref="D90:E90" si="12">D91</f>
        <v>0</v>
      </c>
      <c r="E90" s="28">
        <f t="shared" si="12"/>
        <v>0</v>
      </c>
    </row>
    <row r="91" spans="1:5" ht="64.5" customHeight="1" x14ac:dyDescent="0.25">
      <c r="A91" s="15" t="s">
        <v>299</v>
      </c>
      <c r="B91" s="15" t="s">
        <v>301</v>
      </c>
      <c r="C91" s="28">
        <v>33201.17</v>
      </c>
      <c r="D91" s="32">
        <v>0</v>
      </c>
      <c r="E91" s="28">
        <v>0</v>
      </c>
    </row>
    <row r="92" spans="1:5" x14ac:dyDescent="0.25">
      <c r="A92" s="66" t="s">
        <v>191</v>
      </c>
      <c r="B92" s="66" t="s">
        <v>190</v>
      </c>
      <c r="C92" s="13">
        <f t="shared" ref="C92:E93" si="13">C93</f>
        <v>79994.600000000006</v>
      </c>
      <c r="D92" s="13">
        <f t="shared" si="13"/>
        <v>0</v>
      </c>
      <c r="E92" s="13">
        <f t="shared" si="13"/>
        <v>0</v>
      </c>
    </row>
    <row r="93" spans="1:5" x14ac:dyDescent="0.25">
      <c r="A93" s="15" t="s">
        <v>193</v>
      </c>
      <c r="B93" s="15" t="s">
        <v>192</v>
      </c>
      <c r="C93" s="13">
        <f t="shared" si="13"/>
        <v>79994.600000000006</v>
      </c>
      <c r="D93" s="13">
        <f t="shared" si="13"/>
        <v>0</v>
      </c>
      <c r="E93" s="13">
        <f t="shared" si="13"/>
        <v>0</v>
      </c>
    </row>
    <row r="94" spans="1:5" ht="25.5" x14ac:dyDescent="0.25">
      <c r="A94" s="15" t="s">
        <v>195</v>
      </c>
      <c r="B94" s="15" t="s">
        <v>194</v>
      </c>
      <c r="C94" s="13">
        <v>79994.600000000006</v>
      </c>
      <c r="D94" s="33">
        <v>0</v>
      </c>
      <c r="E94" s="13">
        <v>0</v>
      </c>
    </row>
    <row r="95" spans="1:5" x14ac:dyDescent="0.25">
      <c r="A95" s="41" t="s">
        <v>62</v>
      </c>
      <c r="B95" s="41" t="s">
        <v>152</v>
      </c>
      <c r="C95" s="10">
        <f>C96+C176+C180+C172</f>
        <v>421124606.99000001</v>
      </c>
      <c r="D95" s="10">
        <f t="shared" ref="D95:E95" si="14">D96+D176+D180+D172</f>
        <v>309339445</v>
      </c>
      <c r="E95" s="10">
        <f t="shared" si="14"/>
        <v>284604393</v>
      </c>
    </row>
    <row r="96" spans="1:5" ht="25.5" x14ac:dyDescent="0.25">
      <c r="A96" s="41" t="s">
        <v>63</v>
      </c>
      <c r="B96" s="58" t="s">
        <v>64</v>
      </c>
      <c r="C96" s="10">
        <f>C97+C104+C128+C169</f>
        <v>421867049.98000002</v>
      </c>
      <c r="D96" s="10">
        <f t="shared" ref="D96:E96" si="15">D97+D104+D128+D169</f>
        <v>309339445</v>
      </c>
      <c r="E96" s="10">
        <f t="shared" si="15"/>
        <v>284604393</v>
      </c>
    </row>
    <row r="97" spans="1:5" ht="26.25" customHeight="1" x14ac:dyDescent="0.25">
      <c r="A97" s="41" t="s">
        <v>65</v>
      </c>
      <c r="B97" s="58" t="s">
        <v>66</v>
      </c>
      <c r="C97" s="10">
        <f>C98+C100+C102</f>
        <v>5888653</v>
      </c>
      <c r="D97" s="10">
        <f t="shared" ref="D97:E97" si="16">D98+D100+D102</f>
        <v>1228493</v>
      </c>
      <c r="E97" s="10">
        <f t="shared" si="16"/>
        <v>913260</v>
      </c>
    </row>
    <row r="98" spans="1:5" ht="23.25" customHeight="1" x14ac:dyDescent="0.25">
      <c r="A98" s="40" t="s">
        <v>67</v>
      </c>
      <c r="B98" s="34" t="s">
        <v>68</v>
      </c>
      <c r="C98" s="13">
        <f t="shared" ref="C98:E98" si="17">C99</f>
        <v>1451412</v>
      </c>
      <c r="D98" s="74" t="str">
        <f t="shared" si="17"/>
        <v>1 228 493</v>
      </c>
      <c r="E98" s="13">
        <f t="shared" si="17"/>
        <v>913260</v>
      </c>
    </row>
    <row r="99" spans="1:5" ht="39" x14ac:dyDescent="0.25">
      <c r="A99" s="40" t="s">
        <v>69</v>
      </c>
      <c r="B99" s="67" t="s">
        <v>169</v>
      </c>
      <c r="C99" s="19">
        <v>1451412</v>
      </c>
      <c r="D99" s="75" t="s">
        <v>248</v>
      </c>
      <c r="E99" s="19">
        <v>913260</v>
      </c>
    </row>
    <row r="100" spans="1:5" ht="30" customHeight="1" x14ac:dyDescent="0.25">
      <c r="A100" s="40" t="s">
        <v>302</v>
      </c>
      <c r="B100" s="67" t="s">
        <v>304</v>
      </c>
      <c r="C100" s="19">
        <f>C101</f>
        <v>1485485</v>
      </c>
      <c r="D100" s="82" t="str">
        <f t="shared" ref="D100:E100" si="18">D101</f>
        <v>0</v>
      </c>
      <c r="E100" s="19">
        <f t="shared" si="18"/>
        <v>0</v>
      </c>
    </row>
    <row r="101" spans="1:5" ht="30" customHeight="1" x14ac:dyDescent="0.25">
      <c r="A101" s="40" t="s">
        <v>303</v>
      </c>
      <c r="B101" s="67" t="s">
        <v>305</v>
      </c>
      <c r="C101" s="19">
        <v>1485485</v>
      </c>
      <c r="D101" s="83" t="s">
        <v>310</v>
      </c>
      <c r="E101" s="19">
        <v>0</v>
      </c>
    </row>
    <row r="102" spans="1:5" x14ac:dyDescent="0.25">
      <c r="A102" s="40" t="s">
        <v>306</v>
      </c>
      <c r="B102" s="67" t="s">
        <v>308</v>
      </c>
      <c r="C102" s="19">
        <f>C103</f>
        <v>2951756</v>
      </c>
      <c r="D102" s="82" t="str">
        <f t="shared" ref="D102:E102" si="19">D103</f>
        <v>0</v>
      </c>
      <c r="E102" s="19">
        <f t="shared" si="19"/>
        <v>0</v>
      </c>
    </row>
    <row r="103" spans="1:5" x14ac:dyDescent="0.25">
      <c r="A103" s="40" t="s">
        <v>307</v>
      </c>
      <c r="B103" s="67" t="s">
        <v>309</v>
      </c>
      <c r="C103" s="19">
        <v>2951756</v>
      </c>
      <c r="D103" s="83" t="s">
        <v>310</v>
      </c>
      <c r="E103" s="19">
        <v>0</v>
      </c>
    </row>
    <row r="104" spans="1:5" ht="25.5" customHeight="1" x14ac:dyDescent="0.25">
      <c r="A104" s="44" t="s">
        <v>70</v>
      </c>
      <c r="B104" s="68" t="s">
        <v>170</v>
      </c>
      <c r="C104" s="10">
        <f>C107+C109+C117+C111+C115+C105+C113</f>
        <v>129095614</v>
      </c>
      <c r="D104" s="10">
        <f t="shared" ref="D104:E104" si="20">D107+D109+D117+D111+D115+D105+D113</f>
        <v>13163582</v>
      </c>
      <c r="E104" s="10">
        <f t="shared" si="20"/>
        <v>9194872</v>
      </c>
    </row>
    <row r="105" spans="1:5" ht="81.75" customHeight="1" x14ac:dyDescent="0.25">
      <c r="A105" s="65" t="s">
        <v>253</v>
      </c>
      <c r="B105" s="31" t="s">
        <v>255</v>
      </c>
      <c r="C105" s="19">
        <f>C106</f>
        <v>0</v>
      </c>
      <c r="D105" s="19">
        <f>D106</f>
        <v>2208808</v>
      </c>
      <c r="E105" s="19">
        <f>E106</f>
        <v>0</v>
      </c>
    </row>
    <row r="106" spans="1:5" ht="84.75" customHeight="1" x14ac:dyDescent="0.25">
      <c r="A106" s="65" t="s">
        <v>254</v>
      </c>
      <c r="B106" s="31" t="s">
        <v>256</v>
      </c>
      <c r="C106" s="19">
        <v>0</v>
      </c>
      <c r="D106" s="19">
        <v>2208808</v>
      </c>
      <c r="E106" s="19">
        <v>0</v>
      </c>
    </row>
    <row r="107" spans="1:5" ht="60" customHeight="1" x14ac:dyDescent="0.25">
      <c r="A107" s="37" t="s">
        <v>249</v>
      </c>
      <c r="B107" s="73" t="s">
        <v>251</v>
      </c>
      <c r="C107" s="19">
        <f>C108</f>
        <v>14701473</v>
      </c>
      <c r="D107" s="19">
        <f>D108</f>
        <v>3463218</v>
      </c>
      <c r="E107" s="19">
        <f>E108</f>
        <v>0</v>
      </c>
    </row>
    <row r="108" spans="1:5" ht="58.5" customHeight="1" x14ac:dyDescent="0.25">
      <c r="A108" s="37" t="s">
        <v>250</v>
      </c>
      <c r="B108" s="73" t="s">
        <v>252</v>
      </c>
      <c r="C108" s="19">
        <v>14701473</v>
      </c>
      <c r="D108" s="13">
        <v>3463218</v>
      </c>
      <c r="E108" s="19">
        <v>0</v>
      </c>
    </row>
    <row r="109" spans="1:5" ht="52.5" customHeight="1" x14ac:dyDescent="0.25">
      <c r="A109" s="37" t="s">
        <v>171</v>
      </c>
      <c r="B109" s="69" t="s">
        <v>179</v>
      </c>
      <c r="C109" s="19">
        <f>C110</f>
        <v>4794862</v>
      </c>
      <c r="D109" s="19">
        <f>D110</f>
        <v>4789947</v>
      </c>
      <c r="E109" s="19">
        <f>E110</f>
        <v>4493263</v>
      </c>
    </row>
    <row r="110" spans="1:5" ht="57" customHeight="1" x14ac:dyDescent="0.25">
      <c r="A110" s="37" t="s">
        <v>172</v>
      </c>
      <c r="B110" s="25" t="s">
        <v>181</v>
      </c>
      <c r="C110" s="19">
        <v>4794862</v>
      </c>
      <c r="D110" s="13">
        <v>4789947</v>
      </c>
      <c r="E110" s="19">
        <v>4493263</v>
      </c>
    </row>
    <row r="111" spans="1:5" ht="57" customHeight="1" x14ac:dyDescent="0.25">
      <c r="A111" s="37" t="s">
        <v>240</v>
      </c>
      <c r="B111" s="25" t="s">
        <v>246</v>
      </c>
      <c r="C111" s="19">
        <f t="shared" ref="C111:E111" si="21">C112</f>
        <v>1659096</v>
      </c>
      <c r="D111" s="19">
        <f t="shared" si="21"/>
        <v>1635505</v>
      </c>
      <c r="E111" s="19">
        <f t="shared" si="21"/>
        <v>1635505</v>
      </c>
    </row>
    <row r="112" spans="1:5" ht="57" customHeight="1" x14ac:dyDescent="0.25">
      <c r="A112" s="37" t="s">
        <v>245</v>
      </c>
      <c r="B112" s="25" t="s">
        <v>247</v>
      </c>
      <c r="C112" s="19">
        <v>1659096</v>
      </c>
      <c r="D112" s="13">
        <v>1635505</v>
      </c>
      <c r="E112" s="19">
        <v>1635505</v>
      </c>
    </row>
    <row r="113" spans="1:5" ht="43.5" customHeight="1" x14ac:dyDescent="0.25">
      <c r="A113" s="37" t="s">
        <v>257</v>
      </c>
      <c r="B113" s="25" t="s">
        <v>259</v>
      </c>
      <c r="C113" s="19">
        <f>C114</f>
        <v>811300</v>
      </c>
      <c r="D113" s="19">
        <f t="shared" ref="D113:E113" si="22">D114</f>
        <v>0</v>
      </c>
      <c r="E113" s="19">
        <f t="shared" si="22"/>
        <v>0</v>
      </c>
    </row>
    <row r="114" spans="1:5" ht="57" customHeight="1" x14ac:dyDescent="0.25">
      <c r="A114" s="37" t="s">
        <v>258</v>
      </c>
      <c r="B114" s="25" t="s">
        <v>260</v>
      </c>
      <c r="C114" s="19">
        <v>811300</v>
      </c>
      <c r="D114" s="13">
        <v>0</v>
      </c>
      <c r="E114" s="19">
        <v>0</v>
      </c>
    </row>
    <row r="115" spans="1:5" ht="31.5" customHeight="1" x14ac:dyDescent="0.25">
      <c r="A115" s="37" t="s">
        <v>241</v>
      </c>
      <c r="B115" s="25" t="s">
        <v>242</v>
      </c>
      <c r="C115" s="19">
        <f t="shared" ref="C115" si="23">C116</f>
        <v>89882107</v>
      </c>
      <c r="D115" s="19">
        <f t="shared" ref="D115" si="24">D116</f>
        <v>0</v>
      </c>
      <c r="E115" s="19">
        <f t="shared" ref="E115" si="25">E116</f>
        <v>0</v>
      </c>
    </row>
    <row r="116" spans="1:5" ht="30.75" customHeight="1" x14ac:dyDescent="0.25">
      <c r="A116" s="37" t="s">
        <v>243</v>
      </c>
      <c r="B116" s="25" t="s">
        <v>244</v>
      </c>
      <c r="C116" s="19">
        <v>89882107</v>
      </c>
      <c r="D116" s="13">
        <v>0</v>
      </c>
      <c r="E116" s="19">
        <v>0</v>
      </c>
    </row>
    <row r="117" spans="1:5" ht="20.25" customHeight="1" x14ac:dyDescent="0.25">
      <c r="A117" s="70" t="s">
        <v>71</v>
      </c>
      <c r="B117" s="17" t="s">
        <v>72</v>
      </c>
      <c r="C117" s="35">
        <f>C118</f>
        <v>17246776</v>
      </c>
      <c r="D117" s="35">
        <f>D118</f>
        <v>1066104</v>
      </c>
      <c r="E117" s="35">
        <f>E118</f>
        <v>3066104</v>
      </c>
    </row>
    <row r="118" spans="1:5" x14ac:dyDescent="0.25">
      <c r="A118" s="37" t="s">
        <v>73</v>
      </c>
      <c r="B118" s="17" t="s">
        <v>186</v>
      </c>
      <c r="C118" s="19">
        <f>C119+C120+C121+C122+C123+C124+C125+C126+C127</f>
        <v>17246776</v>
      </c>
      <c r="D118" s="19">
        <f t="shared" ref="D118:E118" si="26">D119+D120+D121+D122+D123+D124+D125+D126+D127</f>
        <v>1066104</v>
      </c>
      <c r="E118" s="19">
        <f t="shared" si="26"/>
        <v>3066104</v>
      </c>
    </row>
    <row r="119" spans="1:5" ht="68.25" customHeight="1" x14ac:dyDescent="0.25">
      <c r="A119" s="37"/>
      <c r="B119" s="17" t="s">
        <v>74</v>
      </c>
      <c r="C119" s="19">
        <v>321505</v>
      </c>
      <c r="D119" s="12">
        <v>321505</v>
      </c>
      <c r="E119" s="19">
        <v>321505</v>
      </c>
    </row>
    <row r="120" spans="1:5" ht="54.75" customHeight="1" x14ac:dyDescent="0.25">
      <c r="A120" s="37"/>
      <c r="B120" s="17" t="s">
        <v>175</v>
      </c>
      <c r="C120" s="13">
        <v>1098275</v>
      </c>
      <c r="D120" s="12">
        <v>0</v>
      </c>
      <c r="E120" s="13">
        <v>0</v>
      </c>
    </row>
    <row r="121" spans="1:5" ht="42.75" customHeight="1" x14ac:dyDescent="0.25">
      <c r="A121" s="37"/>
      <c r="B121" s="17" t="s">
        <v>75</v>
      </c>
      <c r="C121" s="19">
        <v>636741</v>
      </c>
      <c r="D121" s="12">
        <v>636741</v>
      </c>
      <c r="E121" s="19">
        <v>636741</v>
      </c>
    </row>
    <row r="122" spans="1:5" ht="52.5" customHeight="1" x14ac:dyDescent="0.25">
      <c r="A122" s="37"/>
      <c r="B122" s="17" t="s">
        <v>76</v>
      </c>
      <c r="C122" s="13">
        <v>0</v>
      </c>
      <c r="D122" s="12">
        <v>0</v>
      </c>
      <c r="E122" s="13">
        <v>2000000</v>
      </c>
    </row>
    <row r="123" spans="1:5" ht="16.5" customHeight="1" x14ac:dyDescent="0.25">
      <c r="A123" s="37"/>
      <c r="B123" s="17" t="s">
        <v>189</v>
      </c>
      <c r="C123" s="13">
        <v>2399838</v>
      </c>
      <c r="D123" s="12">
        <v>0</v>
      </c>
      <c r="E123" s="13">
        <v>0</v>
      </c>
    </row>
    <row r="124" spans="1:5" ht="42.75" customHeight="1" x14ac:dyDescent="0.25">
      <c r="A124" s="37"/>
      <c r="B124" s="17" t="s">
        <v>77</v>
      </c>
      <c r="C124" s="13">
        <v>107858</v>
      </c>
      <c r="D124" s="12">
        <v>107858</v>
      </c>
      <c r="E124" s="13">
        <v>107858</v>
      </c>
    </row>
    <row r="125" spans="1:5" ht="48" customHeight="1" x14ac:dyDescent="0.25">
      <c r="A125" s="37"/>
      <c r="B125" s="17" t="s">
        <v>200</v>
      </c>
      <c r="C125" s="13">
        <v>0</v>
      </c>
      <c r="D125" s="12">
        <v>0</v>
      </c>
      <c r="E125" s="13">
        <v>0</v>
      </c>
    </row>
    <row r="126" spans="1:5" ht="28.5" customHeight="1" x14ac:dyDescent="0.25">
      <c r="A126" s="37"/>
      <c r="B126" s="17" t="s">
        <v>261</v>
      </c>
      <c r="C126" s="13">
        <v>6225860</v>
      </c>
      <c r="D126" s="12">
        <v>0</v>
      </c>
      <c r="E126" s="13">
        <v>0</v>
      </c>
    </row>
    <row r="127" spans="1:5" ht="37.5" customHeight="1" x14ac:dyDescent="0.25">
      <c r="A127" s="37"/>
      <c r="B127" s="17" t="s">
        <v>262</v>
      </c>
      <c r="C127" s="13">
        <v>6456699</v>
      </c>
      <c r="D127" s="12">
        <v>0</v>
      </c>
      <c r="E127" s="13">
        <v>0</v>
      </c>
    </row>
    <row r="128" spans="1:5" ht="29.25" customHeight="1" x14ac:dyDescent="0.25">
      <c r="A128" s="41" t="s">
        <v>78</v>
      </c>
      <c r="B128" s="66" t="s">
        <v>180</v>
      </c>
      <c r="C128" s="71">
        <f>C129+C131+C137+C139+C141+C143+C135+C133</f>
        <v>286249063</v>
      </c>
      <c r="D128" s="71">
        <f>D129+D131+D137+D139+D141+D143+D135+D133</f>
        <v>294947370</v>
      </c>
      <c r="E128" s="71">
        <f>E129+E131+E137+E139+E141+E143+E135+E133</f>
        <v>274496261</v>
      </c>
    </row>
    <row r="129" spans="1:5" ht="39.75" customHeight="1" x14ac:dyDescent="0.25">
      <c r="A129" s="47" t="s">
        <v>79</v>
      </c>
      <c r="B129" s="17" t="s">
        <v>80</v>
      </c>
      <c r="C129" s="19">
        <f>C130</f>
        <v>86733</v>
      </c>
      <c r="D129" s="19">
        <f>D130</f>
        <v>86733</v>
      </c>
      <c r="E129" s="19">
        <f>E130</f>
        <v>86733</v>
      </c>
    </row>
    <row r="130" spans="1:5" ht="30" customHeight="1" x14ac:dyDescent="0.25">
      <c r="A130" s="47" t="s">
        <v>81</v>
      </c>
      <c r="B130" s="17" t="s">
        <v>80</v>
      </c>
      <c r="C130" s="19">
        <v>86733</v>
      </c>
      <c r="D130" s="12">
        <v>86733</v>
      </c>
      <c r="E130" s="19">
        <v>86733</v>
      </c>
    </row>
    <row r="131" spans="1:5" ht="54" customHeight="1" x14ac:dyDescent="0.25">
      <c r="A131" s="37" t="s">
        <v>82</v>
      </c>
      <c r="B131" s="34" t="s">
        <v>83</v>
      </c>
      <c r="C131" s="19">
        <f>C132</f>
        <v>7502163</v>
      </c>
      <c r="D131" s="19">
        <f>D132</f>
        <v>9682039</v>
      </c>
      <c r="E131" s="19">
        <f>E132</f>
        <v>9682039</v>
      </c>
    </row>
    <row r="132" spans="1:5" ht="45.75" customHeight="1" x14ac:dyDescent="0.25">
      <c r="A132" s="37" t="s">
        <v>84</v>
      </c>
      <c r="B132" s="17" t="s">
        <v>85</v>
      </c>
      <c r="C132" s="19">
        <v>7502163</v>
      </c>
      <c r="D132" s="36">
        <v>9682039</v>
      </c>
      <c r="E132" s="19">
        <v>9682039</v>
      </c>
    </row>
    <row r="133" spans="1:5" ht="58.5" customHeight="1" x14ac:dyDescent="0.25">
      <c r="A133" s="37" t="s">
        <v>218</v>
      </c>
      <c r="B133" s="17" t="s">
        <v>217</v>
      </c>
      <c r="C133" s="19">
        <f>C134</f>
        <v>11266258</v>
      </c>
      <c r="D133" s="19">
        <f>D134</f>
        <v>22532515</v>
      </c>
      <c r="E133" s="19">
        <f>E134</f>
        <v>2816564</v>
      </c>
    </row>
    <row r="134" spans="1:5" ht="60.75" customHeight="1" x14ac:dyDescent="0.25">
      <c r="A134" s="37" t="s">
        <v>216</v>
      </c>
      <c r="B134" s="17" t="s">
        <v>215</v>
      </c>
      <c r="C134" s="19">
        <v>11266258</v>
      </c>
      <c r="D134" s="12">
        <v>22532515</v>
      </c>
      <c r="E134" s="19">
        <v>2816564</v>
      </c>
    </row>
    <row r="135" spans="1:5" ht="4.5" hidden="1" customHeight="1" x14ac:dyDescent="0.25">
      <c r="A135" s="37" t="s">
        <v>201</v>
      </c>
      <c r="B135" s="17" t="s">
        <v>202</v>
      </c>
      <c r="C135" s="19">
        <f>C136</f>
        <v>0</v>
      </c>
      <c r="D135" s="19">
        <f t="shared" ref="D135:E135" si="27">D136</f>
        <v>0</v>
      </c>
      <c r="E135" s="19">
        <f t="shared" si="27"/>
        <v>0</v>
      </c>
    </row>
    <row r="136" spans="1:5" ht="0.75" hidden="1" customHeight="1" x14ac:dyDescent="0.25">
      <c r="A136" s="37" t="s">
        <v>203</v>
      </c>
      <c r="B136" s="17" t="s">
        <v>204</v>
      </c>
      <c r="C136" s="19"/>
      <c r="D136" s="36"/>
      <c r="E136" s="19"/>
    </row>
    <row r="137" spans="1:5" ht="41.25" customHeight="1" x14ac:dyDescent="0.25">
      <c r="A137" s="38" t="s">
        <v>154</v>
      </c>
      <c r="B137" s="38" t="s">
        <v>155</v>
      </c>
      <c r="C137" s="13">
        <f>C138</f>
        <v>17650266</v>
      </c>
      <c r="D137" s="13">
        <f>D138</f>
        <v>0</v>
      </c>
      <c r="E137" s="13">
        <f>E138</f>
        <v>0</v>
      </c>
    </row>
    <row r="138" spans="1:5" ht="36.75" customHeight="1" x14ac:dyDescent="0.25">
      <c r="A138" s="38" t="s">
        <v>156</v>
      </c>
      <c r="B138" s="38" t="s">
        <v>157</v>
      </c>
      <c r="C138" s="13">
        <v>17650266</v>
      </c>
      <c r="D138" s="39">
        <v>0</v>
      </c>
      <c r="E138" s="13">
        <v>0</v>
      </c>
    </row>
    <row r="139" spans="1:5" ht="57.75" customHeight="1" x14ac:dyDescent="0.25">
      <c r="A139" s="38" t="s">
        <v>158</v>
      </c>
      <c r="B139" s="38" t="s">
        <v>153</v>
      </c>
      <c r="C139" s="13">
        <f>C140</f>
        <v>9765000</v>
      </c>
      <c r="D139" s="13">
        <f>D140</f>
        <v>9765000</v>
      </c>
      <c r="E139" s="13">
        <f>E140</f>
        <v>9765000</v>
      </c>
    </row>
    <row r="140" spans="1:5" ht="53.25" customHeight="1" x14ac:dyDescent="0.25">
      <c r="A140" s="38" t="s">
        <v>159</v>
      </c>
      <c r="B140" s="38" t="s">
        <v>160</v>
      </c>
      <c r="C140" s="13">
        <v>9765000</v>
      </c>
      <c r="D140" s="39">
        <v>9765000</v>
      </c>
      <c r="E140" s="13">
        <v>9765000</v>
      </c>
    </row>
    <row r="141" spans="1:5" ht="28.5" customHeight="1" x14ac:dyDescent="0.25">
      <c r="A141" s="40" t="s">
        <v>213</v>
      </c>
      <c r="B141" s="34" t="s">
        <v>211</v>
      </c>
      <c r="C141" s="13">
        <f>C142</f>
        <v>800000</v>
      </c>
      <c r="D141" s="13">
        <f>D142</f>
        <v>845000</v>
      </c>
      <c r="E141" s="13">
        <f>E142</f>
        <v>877000</v>
      </c>
    </row>
    <row r="142" spans="1:5" ht="26.25" x14ac:dyDescent="0.25">
      <c r="A142" s="40" t="s">
        <v>214</v>
      </c>
      <c r="B142" s="34" t="s">
        <v>212</v>
      </c>
      <c r="C142" s="19">
        <v>800000</v>
      </c>
      <c r="D142" s="12">
        <v>845000</v>
      </c>
      <c r="E142" s="19">
        <v>877000</v>
      </c>
    </row>
    <row r="143" spans="1:5" x14ac:dyDescent="0.25">
      <c r="A143" s="41" t="s">
        <v>86</v>
      </c>
      <c r="B143" s="42" t="s">
        <v>87</v>
      </c>
      <c r="C143" s="10">
        <f t="shared" ref="C143:E144" si="28">C144</f>
        <v>239178643</v>
      </c>
      <c r="D143" s="10">
        <f t="shared" si="28"/>
        <v>252036083</v>
      </c>
      <c r="E143" s="10">
        <f t="shared" si="28"/>
        <v>251268925</v>
      </c>
    </row>
    <row r="144" spans="1:5" x14ac:dyDescent="0.25">
      <c r="A144" s="40" t="s">
        <v>88</v>
      </c>
      <c r="B144" s="34" t="s">
        <v>89</v>
      </c>
      <c r="C144" s="19">
        <f t="shared" si="28"/>
        <v>239178643</v>
      </c>
      <c r="D144" s="19">
        <f t="shared" si="28"/>
        <v>252036083</v>
      </c>
      <c r="E144" s="19">
        <f t="shared" si="28"/>
        <v>251268925</v>
      </c>
    </row>
    <row r="145" spans="1:5" x14ac:dyDescent="0.25">
      <c r="A145" s="40"/>
      <c r="B145" s="34" t="s">
        <v>90</v>
      </c>
      <c r="C145" s="19">
        <f>C146+C147+C148+C149+C150+C151+C152+C153+C154+C155+C156+C157+C158+C159+C161+C162+C163+C164+C165+C166+C167+C168+C160</f>
        <v>239178643</v>
      </c>
      <c r="D145" s="19">
        <f>D146+D147+D148+D149+D150+D151+D152+D153+D154+D155+D156+D157+D158+D159+D161+D162+D163+D164+D165+D166+D167+D168+D160</f>
        <v>252036083</v>
      </c>
      <c r="E145" s="19">
        <f>E146+E147+E148+E149+E150+E151+E152+E153+E154+E155+E156+E157+E158+E159+E161+E162+E163+E164+E165+E166+E167+E168+E160</f>
        <v>251268925</v>
      </c>
    </row>
    <row r="146" spans="1:5" ht="51" x14ac:dyDescent="0.25">
      <c r="A146" s="40"/>
      <c r="B146" s="38" t="s">
        <v>176</v>
      </c>
      <c r="C146" s="19">
        <v>247104</v>
      </c>
      <c r="D146" s="39">
        <v>0</v>
      </c>
      <c r="E146" s="19">
        <v>0</v>
      </c>
    </row>
    <row r="147" spans="1:5" ht="33.75" customHeight="1" x14ac:dyDescent="0.25">
      <c r="A147" s="37"/>
      <c r="B147" s="17" t="s">
        <v>91</v>
      </c>
      <c r="C147" s="19">
        <v>8549343</v>
      </c>
      <c r="D147" s="12">
        <v>8549343</v>
      </c>
      <c r="E147" s="19">
        <v>8549343</v>
      </c>
    </row>
    <row r="148" spans="1:5" ht="26.25" x14ac:dyDescent="0.25">
      <c r="A148" s="37"/>
      <c r="B148" s="34" t="s">
        <v>92</v>
      </c>
      <c r="C148" s="19">
        <v>1095990</v>
      </c>
      <c r="D148" s="12">
        <v>1095990</v>
      </c>
      <c r="E148" s="19">
        <v>1095990</v>
      </c>
    </row>
    <row r="149" spans="1:5" ht="31.5" customHeight="1" x14ac:dyDescent="0.25">
      <c r="A149" s="37"/>
      <c r="B149" s="17" t="s">
        <v>219</v>
      </c>
      <c r="C149" s="19">
        <v>160072</v>
      </c>
      <c r="D149" s="12">
        <v>160072</v>
      </c>
      <c r="E149" s="19">
        <v>160072</v>
      </c>
    </row>
    <row r="150" spans="1:5" ht="76.5" customHeight="1" x14ac:dyDescent="0.25">
      <c r="A150" s="37"/>
      <c r="B150" s="17" t="s">
        <v>93</v>
      </c>
      <c r="C150" s="19">
        <v>248037</v>
      </c>
      <c r="D150" s="12">
        <v>501783</v>
      </c>
      <c r="E150" s="19">
        <v>501783</v>
      </c>
    </row>
    <row r="151" spans="1:5" ht="38.25" x14ac:dyDescent="0.25">
      <c r="A151" s="37"/>
      <c r="B151" s="17" t="s">
        <v>94</v>
      </c>
      <c r="C151" s="19">
        <v>2008200</v>
      </c>
      <c r="D151" s="12">
        <v>2008200</v>
      </c>
      <c r="E151" s="19">
        <v>2008200</v>
      </c>
    </row>
    <row r="152" spans="1:5" ht="38.25" x14ac:dyDescent="0.25">
      <c r="A152" s="37"/>
      <c r="B152" s="17" t="s">
        <v>177</v>
      </c>
      <c r="C152" s="19">
        <v>278917</v>
      </c>
      <c r="D152" s="12"/>
      <c r="E152" s="19"/>
    </row>
    <row r="153" spans="1:5" ht="54" customHeight="1" x14ac:dyDescent="0.25">
      <c r="A153" s="37"/>
      <c r="B153" s="17" t="s">
        <v>95</v>
      </c>
      <c r="C153" s="19">
        <v>1046789</v>
      </c>
      <c r="D153" s="12">
        <v>1046789</v>
      </c>
      <c r="E153" s="19">
        <v>1046789</v>
      </c>
    </row>
    <row r="154" spans="1:5" ht="30" customHeight="1" x14ac:dyDescent="0.25">
      <c r="A154" s="37"/>
      <c r="B154" s="17" t="s">
        <v>220</v>
      </c>
      <c r="C154" s="19">
        <v>1914858</v>
      </c>
      <c r="D154" s="12">
        <v>1914858</v>
      </c>
      <c r="E154" s="19">
        <v>1914858</v>
      </c>
    </row>
    <row r="155" spans="1:5" ht="93" customHeight="1" x14ac:dyDescent="0.25">
      <c r="A155" s="37"/>
      <c r="B155" s="17" t="s">
        <v>96</v>
      </c>
      <c r="C155" s="19">
        <v>170507014</v>
      </c>
      <c r="D155" s="12">
        <v>182320595</v>
      </c>
      <c r="E155" s="19">
        <v>182320595</v>
      </c>
    </row>
    <row r="156" spans="1:5" ht="45.75" customHeight="1" x14ac:dyDescent="0.25">
      <c r="A156" s="47"/>
      <c r="B156" s="17" t="s">
        <v>97</v>
      </c>
      <c r="C156" s="19">
        <v>145469</v>
      </c>
      <c r="D156" s="12">
        <v>125136</v>
      </c>
      <c r="E156" s="19">
        <v>125136</v>
      </c>
    </row>
    <row r="157" spans="1:5" ht="66.75" customHeight="1" x14ac:dyDescent="0.25">
      <c r="A157" s="47"/>
      <c r="B157" s="17" t="s">
        <v>178</v>
      </c>
      <c r="C157" s="19">
        <v>2040636</v>
      </c>
      <c r="D157" s="12">
        <v>1941157</v>
      </c>
      <c r="E157" s="19">
        <v>1941157</v>
      </c>
    </row>
    <row r="158" spans="1:5" ht="90.75" customHeight="1" x14ac:dyDescent="0.25">
      <c r="A158" s="47"/>
      <c r="B158" s="17" t="s">
        <v>98</v>
      </c>
      <c r="C158" s="19">
        <v>24296762</v>
      </c>
      <c r="D158" s="12">
        <v>27157431</v>
      </c>
      <c r="E158" s="19">
        <v>27157431</v>
      </c>
    </row>
    <row r="159" spans="1:5" ht="66.75" customHeight="1" x14ac:dyDescent="0.25">
      <c r="A159" s="37"/>
      <c r="B159" s="17" t="s">
        <v>99</v>
      </c>
      <c r="C159" s="19">
        <v>10622240</v>
      </c>
      <c r="D159" s="12">
        <v>10622240</v>
      </c>
      <c r="E159" s="19">
        <v>10622240</v>
      </c>
    </row>
    <row r="160" spans="1:5" ht="73.5" customHeight="1" x14ac:dyDescent="0.25">
      <c r="A160" s="37"/>
      <c r="B160" s="17" t="s">
        <v>99</v>
      </c>
      <c r="C160" s="19">
        <v>835574</v>
      </c>
      <c r="D160" s="12">
        <v>835574</v>
      </c>
      <c r="E160" s="19">
        <v>835574</v>
      </c>
    </row>
    <row r="161" spans="1:5" ht="33" customHeight="1" x14ac:dyDescent="0.25">
      <c r="A161" s="37"/>
      <c r="B161" s="17" t="s">
        <v>100</v>
      </c>
      <c r="C161" s="19">
        <v>177590</v>
      </c>
      <c r="D161" s="12">
        <v>177590</v>
      </c>
      <c r="E161" s="19">
        <v>177590</v>
      </c>
    </row>
    <row r="162" spans="1:5" ht="45.75" customHeight="1" x14ac:dyDescent="0.25">
      <c r="A162" s="37"/>
      <c r="B162" s="17" t="s">
        <v>101</v>
      </c>
      <c r="C162" s="19">
        <v>334700</v>
      </c>
      <c r="D162" s="12">
        <v>334700</v>
      </c>
      <c r="E162" s="19">
        <v>334700</v>
      </c>
    </row>
    <row r="163" spans="1:5" ht="59.25" customHeight="1" x14ac:dyDescent="0.25">
      <c r="A163" s="37"/>
      <c r="B163" s="17" t="s">
        <v>102</v>
      </c>
      <c r="C163" s="19">
        <v>334700</v>
      </c>
      <c r="D163" s="12">
        <v>334700</v>
      </c>
      <c r="E163" s="19">
        <v>334700</v>
      </c>
    </row>
    <row r="164" spans="1:5" ht="50.25" customHeight="1" x14ac:dyDescent="0.25">
      <c r="A164" s="37"/>
      <c r="B164" s="17" t="s">
        <v>103</v>
      </c>
      <c r="C164" s="19">
        <v>334700</v>
      </c>
      <c r="D164" s="12">
        <v>334700</v>
      </c>
      <c r="E164" s="19">
        <v>334700</v>
      </c>
    </row>
    <row r="165" spans="1:5" ht="51" customHeight="1" x14ac:dyDescent="0.25">
      <c r="A165" s="37"/>
      <c r="B165" s="17" t="s">
        <v>182</v>
      </c>
      <c r="C165" s="19">
        <v>1004100</v>
      </c>
      <c r="D165" s="12">
        <v>1004100</v>
      </c>
      <c r="E165" s="19">
        <v>1004100</v>
      </c>
    </row>
    <row r="166" spans="1:5" ht="59.25" customHeight="1" x14ac:dyDescent="0.25">
      <c r="A166" s="47"/>
      <c r="B166" s="17" t="s">
        <v>104</v>
      </c>
      <c r="C166" s="19">
        <v>10959403</v>
      </c>
      <c r="D166" s="12">
        <v>9534680</v>
      </c>
      <c r="E166" s="19">
        <v>8767522</v>
      </c>
    </row>
    <row r="167" spans="1:5" ht="56.25" customHeight="1" x14ac:dyDescent="0.25">
      <c r="A167" s="47"/>
      <c r="B167" s="17" t="s">
        <v>105</v>
      </c>
      <c r="C167" s="19">
        <v>2002975</v>
      </c>
      <c r="D167" s="12">
        <v>2002975</v>
      </c>
      <c r="E167" s="19">
        <v>2002975</v>
      </c>
    </row>
    <row r="168" spans="1:5" ht="69" customHeight="1" x14ac:dyDescent="0.25">
      <c r="A168" s="72"/>
      <c r="B168" s="17" t="s">
        <v>106</v>
      </c>
      <c r="C168" s="19">
        <v>33470</v>
      </c>
      <c r="D168" s="12">
        <v>33470</v>
      </c>
      <c r="E168" s="19">
        <v>33470</v>
      </c>
    </row>
    <row r="169" spans="1:5" ht="15.75" customHeight="1" x14ac:dyDescent="0.25">
      <c r="A169" s="76" t="s">
        <v>263</v>
      </c>
      <c r="B169" s="77" t="s">
        <v>264</v>
      </c>
      <c r="C169" s="78">
        <f>C170</f>
        <v>633719.98</v>
      </c>
      <c r="D169" s="78">
        <f t="shared" ref="D169:E170" si="29">D170</f>
        <v>0</v>
      </c>
      <c r="E169" s="78">
        <f t="shared" si="29"/>
        <v>0</v>
      </c>
    </row>
    <row r="170" spans="1:5" ht="54.75" customHeight="1" x14ac:dyDescent="0.25">
      <c r="A170" s="79" t="s">
        <v>265</v>
      </c>
      <c r="B170" s="80" t="s">
        <v>266</v>
      </c>
      <c r="C170" s="81">
        <f>C171</f>
        <v>633719.98</v>
      </c>
      <c r="D170" s="81">
        <f t="shared" si="29"/>
        <v>0</v>
      </c>
      <c r="E170" s="81">
        <f t="shared" si="29"/>
        <v>0</v>
      </c>
    </row>
    <row r="171" spans="1:5" ht="54" customHeight="1" x14ac:dyDescent="0.25">
      <c r="A171" s="79" t="s">
        <v>267</v>
      </c>
      <c r="B171" s="80" t="s">
        <v>268</v>
      </c>
      <c r="C171" s="81">
        <v>633719.98</v>
      </c>
      <c r="D171" s="12">
        <v>0</v>
      </c>
      <c r="E171" s="19">
        <v>0</v>
      </c>
    </row>
    <row r="172" spans="1:5" ht="17.25" customHeight="1" x14ac:dyDescent="0.25">
      <c r="A172" s="84" t="s">
        <v>311</v>
      </c>
      <c r="B172" s="85" t="s">
        <v>312</v>
      </c>
      <c r="C172" s="81">
        <f>C173</f>
        <v>477400</v>
      </c>
      <c r="D172" s="81">
        <f t="shared" ref="D172:E172" si="30">D173</f>
        <v>0</v>
      </c>
      <c r="E172" s="81">
        <f t="shared" si="30"/>
        <v>0</v>
      </c>
    </row>
    <row r="173" spans="1:5" ht="29.25" customHeight="1" x14ac:dyDescent="0.25">
      <c r="A173" s="79" t="s">
        <v>313</v>
      </c>
      <c r="B173" s="86" t="s">
        <v>314</v>
      </c>
      <c r="C173" s="81">
        <f>C174+C175</f>
        <v>477400</v>
      </c>
      <c r="D173" s="81">
        <f t="shared" ref="D173:E173" si="31">D174+D175</f>
        <v>0</v>
      </c>
      <c r="E173" s="81">
        <f t="shared" si="31"/>
        <v>0</v>
      </c>
    </row>
    <row r="174" spans="1:5" ht="41.25" customHeight="1" x14ac:dyDescent="0.25">
      <c r="A174" s="79" t="s">
        <v>315</v>
      </c>
      <c r="B174" s="86" t="s">
        <v>316</v>
      </c>
      <c r="C174" s="81">
        <v>36500</v>
      </c>
      <c r="D174" s="12">
        <v>0</v>
      </c>
      <c r="E174" s="19">
        <v>0</v>
      </c>
    </row>
    <row r="175" spans="1:5" ht="26.25" customHeight="1" x14ac:dyDescent="0.25">
      <c r="A175" s="79" t="s">
        <v>317</v>
      </c>
      <c r="B175" s="86" t="s">
        <v>314</v>
      </c>
      <c r="C175" s="81">
        <v>440900</v>
      </c>
      <c r="D175" s="12">
        <v>0</v>
      </c>
      <c r="E175" s="19">
        <v>0</v>
      </c>
    </row>
    <row r="176" spans="1:5" ht="66.75" customHeight="1" x14ac:dyDescent="0.25">
      <c r="A176" s="76" t="s">
        <v>269</v>
      </c>
      <c r="B176" s="77" t="s">
        <v>270</v>
      </c>
      <c r="C176" s="78">
        <f>C177</f>
        <v>3040294</v>
      </c>
      <c r="D176" s="78">
        <f t="shared" ref="D176:E178" si="32">D177</f>
        <v>0</v>
      </c>
      <c r="E176" s="78">
        <f t="shared" si="32"/>
        <v>0</v>
      </c>
    </row>
    <row r="177" spans="1:5" ht="66.75" customHeight="1" x14ac:dyDescent="0.25">
      <c r="A177" s="79" t="s">
        <v>271</v>
      </c>
      <c r="B177" s="80" t="s">
        <v>272</v>
      </c>
      <c r="C177" s="81">
        <f>C178</f>
        <v>3040294</v>
      </c>
      <c r="D177" s="81">
        <f t="shared" si="32"/>
        <v>0</v>
      </c>
      <c r="E177" s="81">
        <f t="shared" si="32"/>
        <v>0</v>
      </c>
    </row>
    <row r="178" spans="1:5" ht="67.5" customHeight="1" x14ac:dyDescent="0.25">
      <c r="A178" s="79" t="s">
        <v>273</v>
      </c>
      <c r="B178" s="80" t="s">
        <v>274</v>
      </c>
      <c r="C178" s="81">
        <f>C179</f>
        <v>3040294</v>
      </c>
      <c r="D178" s="81">
        <f t="shared" si="32"/>
        <v>0</v>
      </c>
      <c r="E178" s="81">
        <f t="shared" si="32"/>
        <v>0</v>
      </c>
    </row>
    <row r="179" spans="1:5" ht="54" customHeight="1" x14ac:dyDescent="0.25">
      <c r="A179" s="79" t="s">
        <v>275</v>
      </c>
      <c r="B179" s="80" t="s">
        <v>276</v>
      </c>
      <c r="C179" s="81">
        <v>3040294</v>
      </c>
      <c r="D179" s="12">
        <v>0</v>
      </c>
      <c r="E179" s="19">
        <v>0</v>
      </c>
    </row>
    <row r="180" spans="1:5" ht="42" customHeight="1" x14ac:dyDescent="0.25">
      <c r="A180" s="76" t="s">
        <v>277</v>
      </c>
      <c r="B180" s="77" t="s">
        <v>278</v>
      </c>
      <c r="C180" s="78">
        <f>C181</f>
        <v>-4260136.99</v>
      </c>
      <c r="D180" s="78">
        <f t="shared" ref="D180:E180" si="33">D181</f>
        <v>0</v>
      </c>
      <c r="E180" s="78">
        <f t="shared" si="33"/>
        <v>0</v>
      </c>
    </row>
    <row r="181" spans="1:5" ht="42" customHeight="1" x14ac:dyDescent="0.25">
      <c r="A181" s="79" t="s">
        <v>279</v>
      </c>
      <c r="B181" s="80" t="s">
        <v>280</v>
      </c>
      <c r="C181" s="81">
        <f>C183+C182</f>
        <v>-4260136.99</v>
      </c>
      <c r="D181" s="81">
        <f t="shared" ref="D181:E181" si="34">D183+D182</f>
        <v>0</v>
      </c>
      <c r="E181" s="81">
        <f t="shared" si="34"/>
        <v>0</v>
      </c>
    </row>
    <row r="182" spans="1:5" ht="56.25" customHeight="1" x14ac:dyDescent="0.25">
      <c r="A182" s="79" t="s">
        <v>283</v>
      </c>
      <c r="B182" s="80" t="s">
        <v>284</v>
      </c>
      <c r="C182" s="81">
        <v>-2416808.7200000002</v>
      </c>
      <c r="D182" s="12">
        <v>0</v>
      </c>
      <c r="E182" s="19">
        <v>0</v>
      </c>
    </row>
    <row r="183" spans="1:5" ht="39" customHeight="1" x14ac:dyDescent="0.25">
      <c r="A183" s="79" t="s">
        <v>281</v>
      </c>
      <c r="B183" s="80" t="s">
        <v>282</v>
      </c>
      <c r="C183" s="81">
        <v>-1843328.27</v>
      </c>
      <c r="D183" s="12">
        <v>0</v>
      </c>
      <c r="E183" s="19">
        <v>0</v>
      </c>
    </row>
    <row r="184" spans="1:5" ht="15.75" x14ac:dyDescent="0.25">
      <c r="A184" s="8"/>
      <c r="B184" s="9" t="s">
        <v>107</v>
      </c>
      <c r="C184" s="7">
        <f>C95+C13</f>
        <v>595800530.13999999</v>
      </c>
      <c r="D184" s="7">
        <f>D13+D95</f>
        <v>465172947</v>
      </c>
      <c r="E184" s="7">
        <f>E13+E95</f>
        <v>449246858</v>
      </c>
    </row>
  </sheetData>
  <mergeCells count="7">
    <mergeCell ref="B7:E7"/>
    <mergeCell ref="A8:E8"/>
    <mergeCell ref="A9:E9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Малышева Любовь Яковлева</cp:lastModifiedBy>
  <cp:lastPrinted>2023-01-23T08:42:59Z</cp:lastPrinted>
  <dcterms:created xsi:type="dcterms:W3CDTF">2020-10-31T08:14:05Z</dcterms:created>
  <dcterms:modified xsi:type="dcterms:W3CDTF">2023-07-19T10:46:51Z</dcterms:modified>
</cp:coreProperties>
</file>