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9" i="1" l="1"/>
  <c r="D91" i="1" l="1"/>
  <c r="C91" i="1"/>
  <c r="D84" i="1" l="1"/>
  <c r="C84" i="1"/>
  <c r="C24" i="1"/>
  <c r="D24" i="1"/>
  <c r="D15" i="1"/>
  <c r="C15" i="1"/>
  <c r="D90" i="1" l="1"/>
  <c r="C90" i="1"/>
  <c r="D88" i="1" l="1"/>
  <c r="D86" i="1"/>
  <c r="D83" i="1" s="1"/>
  <c r="C88" i="1"/>
  <c r="C86" i="1"/>
  <c r="C83" i="1" s="1"/>
  <c r="D108" i="1" l="1"/>
  <c r="C108" i="1"/>
  <c r="D103" i="1"/>
  <c r="C103" i="1"/>
  <c r="D101" i="1"/>
  <c r="C101" i="1"/>
  <c r="D76" i="1" l="1"/>
  <c r="D75" i="1" s="1"/>
  <c r="D73" i="1"/>
  <c r="D71" i="1"/>
  <c r="D69" i="1"/>
  <c r="C76" i="1"/>
  <c r="C75" i="1"/>
  <c r="C73" i="1"/>
  <c r="C71" i="1"/>
  <c r="C69" i="1"/>
  <c r="D65" i="1"/>
  <c r="D64" i="1" s="1"/>
  <c r="D63" i="1" s="1"/>
  <c r="C65" i="1"/>
  <c r="C64" i="1" s="1"/>
  <c r="C63" i="1" s="1"/>
  <c r="D55" i="1"/>
  <c r="D53" i="1" s="1"/>
  <c r="C55" i="1"/>
  <c r="C53" i="1" s="1"/>
  <c r="D44" i="1"/>
  <c r="D50" i="1"/>
  <c r="D49" i="1" s="1"/>
  <c r="C50" i="1"/>
  <c r="C49" i="1" s="1"/>
  <c r="C44" i="1"/>
  <c r="D40" i="1"/>
  <c r="C40" i="1"/>
  <c r="C68" i="1" l="1"/>
  <c r="C67" i="1" s="1"/>
  <c r="D68" i="1"/>
  <c r="D67" i="1" s="1"/>
  <c r="C107" i="1" l="1"/>
  <c r="D105" i="1"/>
  <c r="C105" i="1"/>
  <c r="D99" i="1"/>
  <c r="D97" i="1"/>
  <c r="C97" i="1"/>
  <c r="D81" i="1"/>
  <c r="D80" i="1" s="1"/>
  <c r="C81" i="1"/>
  <c r="C80" i="1" s="1"/>
  <c r="D61" i="1"/>
  <c r="C61" i="1"/>
  <c r="D59" i="1"/>
  <c r="D58" i="1" s="1"/>
  <c r="C59" i="1"/>
  <c r="C58" i="1" s="1"/>
  <c r="D52" i="1"/>
  <c r="C52" i="1"/>
  <c r="D47" i="1"/>
  <c r="D43" i="1" s="1"/>
  <c r="C47" i="1"/>
  <c r="C43" i="1" s="1"/>
  <c r="D38" i="1"/>
  <c r="C38" i="1"/>
  <c r="D36" i="1"/>
  <c r="C36" i="1"/>
  <c r="D34" i="1"/>
  <c r="C34" i="1"/>
  <c r="D32" i="1"/>
  <c r="C32" i="1"/>
  <c r="D28" i="1"/>
  <c r="C28" i="1"/>
  <c r="D26" i="1"/>
  <c r="C26" i="1"/>
  <c r="D22" i="1"/>
  <c r="C22" i="1"/>
  <c r="D14" i="1"/>
  <c r="C14" i="1"/>
  <c r="C96" i="1" l="1"/>
  <c r="C79" i="1" s="1"/>
  <c r="C78" i="1" s="1"/>
  <c r="C31" i="1"/>
  <c r="C30" i="1" s="1"/>
  <c r="D21" i="1"/>
  <c r="D20" i="1" s="1"/>
  <c r="D107" i="1"/>
  <c r="C57" i="1"/>
  <c r="C21" i="1"/>
  <c r="C20" i="1" s="1"/>
  <c r="D42" i="1"/>
  <c r="C42" i="1"/>
  <c r="D57" i="1"/>
  <c r="D31" i="1"/>
  <c r="D30" i="1" s="1"/>
  <c r="C13" i="1" l="1"/>
  <c r="C132" i="1" s="1"/>
  <c r="D96" i="1"/>
  <c r="D13" i="1"/>
  <c r="D79" i="1" l="1"/>
  <c r="D78" i="1" s="1"/>
  <c r="D132" i="1" s="1"/>
</calcChain>
</file>

<file path=xl/sharedStrings.xml><?xml version="1.0" encoding="utf-8"?>
<sst xmlns="http://schemas.openxmlformats.org/spreadsheetml/2006/main" count="223" uniqueCount="220">
  <si>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</si>
  <si>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</si>
  <si>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</si>
  <si>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</si>
  <si>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</si>
  <si>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</si>
  <si>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</si>
  <si>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</si>
  <si>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</si>
  <si>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</si>
  <si>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</si>
  <si>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</si>
  <si>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</si>
  <si>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</si>
  <si>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</si>
  <si>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</si>
  <si>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</si>
  <si>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</si>
  <si>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</si>
  <si>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</si>
  <si>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</si>
  <si>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</si>
  <si>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</si>
  <si>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</si>
  <si>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</si>
  <si>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</si>
  <si>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</si>
  <si>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</si>
  <si>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</si>
  <si>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</si>
  <si>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</si>
  <si>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</si>
  <si>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</si>
  <si>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</si>
  <si>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</si>
  <si>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</si>
  <si>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</si>
  <si>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</si>
  <si>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</si>
  <si>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</si>
  <si>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</si>
  <si>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</si>
  <si>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</si>
  <si>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</si>
  <si>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</si>
  <si>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</si>
  <si>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</si>
  <si>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</si>
  <si>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</si>
  <si>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</si>
  <si>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</si>
  <si>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</si>
  <si>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</si>
  <si>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</si>
  <si>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</si>
  <si>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</si>
  <si>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</si>
  <si>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</si>
  <si>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</si>
  <si>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</si>
  <si>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</si>
  <si>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</si>
  <si>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</si>
  <si>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</si>
  <si>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и 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</si>
  <si>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</si>
  <si>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</si>
  <si>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</si>
  <si>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</si>
  <si>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</si>
  <si>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</si>
  <si>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</si>
  <si>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</si>
  <si>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</si>
  <si>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</si>
  <si>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</si>
  <si>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</si>
  <si>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</si>
  <si>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</si>
  <si>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</si>
  <si>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</si>
  <si>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</si>
  <si>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</si>
  <si>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</si>
  <si>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</si>
  <si>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</si>
  <si>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</si>
  <si>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</si>
  <si>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2 02 30000 00 0000 150</t>
  </si>
  <si>
    <t xml:space="preserve">Субвенции бюджетам бюджетной системы Российской Федерации 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</si>
  <si>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</si>
  <si>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</si>
  <si>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</si>
  <si>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</si>
  <si>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2 02  30027 00 0000 150</t>
  </si>
  <si>
    <t>Субвенции бюджетам на содержание ребенка в семье опекуна 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</si>
  <si>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</si>
  <si>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</si>
  <si>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2 02 39998 00 0000 150</t>
  </si>
  <si>
    <t>Единая субвенция бюджетам местным бюджетам</t>
  </si>
  <si>
    <t>2 02 39998 05 0000 150</t>
  </si>
  <si>
    <t>Единая субвенция бюджетам муниципальных районов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</si>
  <si>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</si>
  <si>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</si>
  <si>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</si>
  <si>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</si>
  <si>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</si>
  <si>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</si>
  <si>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</si>
  <si>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</si>
  <si>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</si>
  <si>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</si>
  <si>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</si>
  <si>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 на реализацию основных общеобразовательных и дополнительных программ 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</si>
  <si>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</si>
  <si>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</si>
  <si>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</si>
  <si>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</si>
  <si>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</si>
  <si>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</si>
  <si>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</si>
  <si>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и попечительству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</si>
  <si>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</si>
  <si>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</si>
  <si>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организацию проведения мероприятий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</si>
  <si>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</si>
  <si>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</si>
  <si>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(рублей)</t>
  </si>
  <si>
    <t xml:space="preserve"> 2023 год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</si>
  <si>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</si>
  <si>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</si>
  <si>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</si>
  <si>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</si>
  <si>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</si>
  <si>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</si>
  <si>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</si>
  <si>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</si>
  <si>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</si>
  <si>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</si>
  <si>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</si>
  <si>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</si>
  <si>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</si>
  <si>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</si>
  <si>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</si>
  <si>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</si>
  <si>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</si>
  <si>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</si>
  <si>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</si>
  <si>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</si>
  <si>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</si>
  <si>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</si>
  <si>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</si>
  <si>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</si>
  <si>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</si>
  <si>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</si>
  <si>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</si>
  <si>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</si>
  <si>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</si>
  <si>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</si>
  <si>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</si>
  <si>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</si>
  <si>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</si>
  <si>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</si>
  <si>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</si>
  <si>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</si>
  <si>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</si>
  <si>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</si>
  <si>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</si>
  <si>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</si>
  <si>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</si>
  <si>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</si>
  <si>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</si>
  <si>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</si>
  <si>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</si>
  <si>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</si>
  <si>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</si>
  <si>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</si>
  <si>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</si>
  <si>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</si>
  <si>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</si>
  <si>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</si>
  <si>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</si>
  <si>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Приложение № 4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</si>
  <si>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</si>
  <si>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</si>
  <si>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</si>
  <si>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2 02 25210 00 0000 150</t>
  </si>
  <si>
    <t>2 02 25210 05 0000 150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</si>
  <si>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</si>
  <si>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</si>
  <si>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</si>
  <si>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</si>
  <si>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</si>
  <si>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</si>
  <si>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части родительской платы за присмотр и уход за детьми, посещавшими образовательные организации, реализующие общеобразовательные программы дошкольного образования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</si>
  <si>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</si>
  <si>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</si>
  <si>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</si>
  <si>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</si>
  <si>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</si>
  <si>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</si>
  <si>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Прочие субсидии бюджетам муниципальных районов</t>
  </si>
  <si>
    <t>Субсидии бюджетам на обеспечение образовательных организаций материально- технической базой для внедрения цифровой образовательной среды</t>
  </si>
  <si>
    <t>Субсидии бюджетам  муниципальных районов на обеспечение образовательных организаций материально- технической базой для внедрения цифровой образовательной среды</t>
  </si>
  <si>
    <t>"Курчатовский район" Курской области на плановый период 2023 и 2024 годов</t>
  </si>
  <si>
    <t xml:space="preserve"> 2024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</si>
  <si>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</si>
  <si>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</si>
  <si>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Субсидии бюджетам бюджетной системы Российской Федерации (межбюджетные субсидии)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</si>
  <si>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</si>
  <si>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</si>
  <si>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2 02 25169 05 0000 150</t>
  </si>
  <si>
    <t>2 02 25169 00 0000 150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</si>
  <si>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</si>
  <si>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Субвенции на предоставление жилых помещений детям- сиротам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</si>
  <si>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</si>
  <si>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</si>
  <si>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</si>
  <si>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</si>
  <si>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от 23.12.2022г.  № 316-IV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</si>
</sst>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4" fontId="7" fillId="0" borderId="6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justify" vertical="top" wrapText="1"/>
    </xf>
    <xf numFmtId="4" fontId="3" fillId="0" borderId="6" xfId="0" applyNumberFormat="1" applyFont="1" applyBorder="1" applyAlignment="1">
      <alignment horizontal="center" wrapText="1"/>
    </xf>
    <xf numFmtId="4" fontId="3" fillId="0" borderId="6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justify" vertical="top" wrapText="1"/>
    </xf>
    <xf numFmtId="4" fontId="10" fillId="0" borderId="6" xfId="0" applyNumberFormat="1" applyFont="1" applyBorder="1" applyAlignment="1">
      <alignment horizontal="center" wrapText="1"/>
    </xf>
    <xf numFmtId="4" fontId="10" fillId="0" borderId="6" xfId="0" applyNumberFormat="1" applyFont="1" applyBorder="1" applyAlignment="1">
      <alignment horizontal="center"/>
    </xf>
    <xf numFmtId="0" fontId="15" fillId="0" borderId="6" xfId="0" applyFont="1" applyBorder="1" applyAlignment="1">
      <alignment horizontal="justify" vertical="center"/>
    </xf>
    <xf numFmtId="0" fontId="8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distributed" wrapText="1"/>
    </xf>
    <xf numFmtId="0" fontId="3" fillId="0" borderId="6" xfId="0" applyFont="1" applyBorder="1" applyAlignment="1">
      <alignment vertical="distributed"/>
    </xf>
    <xf numFmtId="4" fontId="8" fillId="0" borderId="6" xfId="0" applyNumberFormat="1" applyFont="1" applyBorder="1" applyAlignment="1">
      <alignment horizontal="center" wrapText="1"/>
    </xf>
    <xf numFmtId="0" fontId="10" fillId="0" borderId="6" xfId="0" applyFont="1" applyBorder="1" applyAlignment="1">
      <alignment horizontal="center"/>
    </xf>
    <xf numFmtId="0" fontId="10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justify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justify" vertical="top" wrapText="1"/>
    </xf>
    <xf numFmtId="0" fontId="12" fillId="0" borderId="6" xfId="0" applyFont="1" applyBorder="1" applyAlignment="1">
      <alignment horizontal="center" wrapText="1"/>
    </xf>
    <xf numFmtId="0" fontId="13" fillId="0" borderId="6" xfId="0" applyFont="1" applyBorder="1" applyAlignment="1">
      <alignment horizontal="justify" vertical="center" wrapText="1"/>
    </xf>
    <xf numFmtId="3" fontId="13" fillId="0" borderId="6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 wrapText="1"/>
    </xf>
    <xf numFmtId="0" fontId="15" fillId="0" borderId="6" xfId="0" applyFont="1" applyBorder="1" applyAlignment="1">
      <alignment horizontal="justify" vertical="center" wrapText="1"/>
    </xf>
    <xf numFmtId="3" fontId="15" fillId="0" borderId="6" xfId="0" applyNumberFormat="1" applyFont="1" applyBorder="1" applyAlignment="1">
      <alignment horizontal="center"/>
    </xf>
    <xf numFmtId="0" fontId="14" fillId="0" borderId="6" xfId="0" applyFont="1" applyBorder="1" applyAlignment="1">
      <alignment horizontal="right" wrapText="1"/>
    </xf>
    <xf numFmtId="0" fontId="5" fillId="0" borderId="6" xfId="0" applyFont="1" applyBorder="1" applyAlignment="1">
      <alignment horizontal="left"/>
    </xf>
    <xf numFmtId="0" fontId="5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16" fillId="0" borderId="6" xfId="0" applyFont="1" applyBorder="1" applyAlignment="1">
      <alignment vertical="top" wrapText="1"/>
    </xf>
    <xf numFmtId="0" fontId="15" fillId="0" borderId="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vertical="top" wrapText="1"/>
    </xf>
    <xf numFmtId="0" fontId="14" fillId="3" borderId="6" xfId="0" applyFont="1" applyFill="1" applyBorder="1" applyAlignment="1">
      <alignment wrapText="1"/>
    </xf>
    <xf numFmtId="0" fontId="15" fillId="3" borderId="6" xfId="0" applyFont="1" applyFill="1" applyBorder="1" applyAlignment="1">
      <alignment horizontal="justify" vertical="center" wrapText="1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wrapText="1"/>
    </xf>
    <xf numFmtId="4" fontId="3" fillId="0" borderId="6" xfId="0" applyNumberFormat="1" applyFont="1" applyBorder="1" applyAlignment="1">
      <alignment wrapText="1"/>
    </xf>
    <xf numFmtId="0" fontId="14" fillId="3" borderId="6" xfId="0" applyFont="1" applyFill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9" fontId="3" fillId="0" borderId="0" xfId="1" applyFont="1" applyFill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2"/>
  <sheetViews>
    <sheetView tabSelected="1" zoomScale="69" zoomScaleNormal="69" workbookViewId="0">
      <selection activeCell="B6" sqref="B6:D6"/>
    </sheetView>
  </sheetViews>
  <sheetFormatPr defaultRowHeight="15" x14ac:dyDescent="0.25"/>
  <cols>
    <col min="1" max="1" width="24.5703125" customWidth="1"/>
    <col min="2" max="2" width="57.28515625" customWidth="1"/>
    <col min="3" max="3" width="23.7109375" customWidth="1"/>
    <col min="4" max="4" width="22.28515625" customWidth="1"/>
  </cols>
  <sheetData>
    <row r="3" spans="1:4" x14ac:dyDescent="0.25">
      <c r="A3" s="1"/>
      <c r="B3" s="74" t="s">
        <v>182</v>
      </c>
      <c r="C3" s="74"/>
      <c r="D3" s="74"/>
    </row>
    <row r="4" spans="1:4" x14ac:dyDescent="0.25">
      <c r="A4" s="1"/>
      <c r="B4" s="75" t="s">
        <v>0</v>
      </c>
      <c r="C4" s="75"/>
      <c r="D4" s="75"/>
    </row>
    <row r="5" spans="1:4" x14ac:dyDescent="0.25">
      <c r="A5" s="1"/>
      <c r="B5" s="76" t="s">
        <v>126</v>
      </c>
      <c r="C5" s="76"/>
      <c r="D5" s="76"/>
    </row>
    <row r="6" spans="1:4" x14ac:dyDescent="0.25">
      <c r="A6" s="1"/>
      <c r="B6" s="76" t="s">
        <v>219</v>
      </c>
      <c r="C6" s="76"/>
      <c r="D6" s="76"/>
    </row>
    <row r="7" spans="1:4" ht="15.75" x14ac:dyDescent="0.25">
      <c r="A7" s="1"/>
      <c r="B7" s="72"/>
      <c r="C7" s="72"/>
      <c r="D7" s="72"/>
    </row>
    <row r="8" spans="1:4" ht="18.75" x14ac:dyDescent="0.3">
      <c r="A8" s="73" t="s">
        <v>1</v>
      </c>
      <c r="B8" s="73"/>
      <c r="C8" s="73"/>
      <c r="D8" s="73"/>
    </row>
    <row r="9" spans="1:4" ht="18.75" x14ac:dyDescent="0.3">
      <c r="A9" s="73" t="s">
        <v>204</v>
      </c>
      <c r="B9" s="73"/>
      <c r="C9" s="73"/>
      <c r="D9" s="73"/>
    </row>
    <row r="10" spans="1:4" ht="15.75" thickBot="1" x14ac:dyDescent="0.3">
      <c r="A10" s="1"/>
      <c r="B10" s="1"/>
      <c r="C10" s="1"/>
      <c r="D10" s="2" t="s">
        <v>127</v>
      </c>
    </row>
    <row r="11" spans="1:4" ht="39.75" thickBot="1" x14ac:dyDescent="0.3">
      <c r="A11" s="6" t="s">
        <v>2</v>
      </c>
      <c r="B11" s="5" t="s">
        <v>3</v>
      </c>
      <c r="C11" s="4" t="s">
        <v>128</v>
      </c>
      <c r="D11" s="3" t="s">
        <v>205</v>
      </c>
    </row>
    <row r="12" spans="1:4" x14ac:dyDescent="0.25">
      <c r="A12" s="8">
        <v>1</v>
      </c>
      <c r="B12" s="9">
        <v>2</v>
      </c>
      <c r="C12" s="10">
        <v>3</v>
      </c>
      <c r="D12" s="11">
        <v>4</v>
      </c>
    </row>
    <row r="13" spans="1:4" ht="18.75" x14ac:dyDescent="0.25">
      <c r="A13" s="7" t="s">
        <v>4</v>
      </c>
      <c r="B13" s="12" t="s">
        <v>5</v>
      </c>
      <c r="C13" s="13">
        <f>C14+C20+C30+C42+C52+C57+C63+C67</f>
        <v>154112715</v>
      </c>
      <c r="D13" s="13">
        <f>D14+D20+D30+D42+D52+D57+D63+D67</f>
        <v>156696705</v>
      </c>
    </row>
    <row r="14" spans="1:4" ht="18.75" x14ac:dyDescent="0.25">
      <c r="A14" s="7" t="s">
        <v>6</v>
      </c>
      <c r="B14" s="12" t="s">
        <v>7</v>
      </c>
      <c r="C14" s="13">
        <f>C15</f>
        <v>127017439</v>
      </c>
      <c r="D14" s="13">
        <f>SUM(D15)</f>
        <v>129251774</v>
      </c>
    </row>
    <row r="15" spans="1:4" ht="18.75" x14ac:dyDescent="0.25">
      <c r="A15" s="14" t="s">
        <v>8</v>
      </c>
      <c r="B15" s="15" t="s">
        <v>9</v>
      </c>
      <c r="C15" s="16">
        <f>C16+C17+C18+C19</f>
        <v>127017439</v>
      </c>
      <c r="D15" s="16">
        <f>D16+D17+D18+D19</f>
        <v>129251774</v>
      </c>
    </row>
    <row r="16" spans="1:4" ht="83.25" customHeight="1" x14ac:dyDescent="0.25">
      <c r="A16" s="17" t="s">
        <v>10</v>
      </c>
      <c r="B16" s="18" t="s">
        <v>11</v>
      </c>
      <c r="C16" s="19">
        <v>120036929</v>
      </c>
      <c r="D16" s="20">
        <v>122226123</v>
      </c>
    </row>
    <row r="17" spans="1:4" ht="110.25" customHeight="1" x14ac:dyDescent="0.25">
      <c r="A17" s="17" t="s">
        <v>12</v>
      </c>
      <c r="B17" s="18" t="s">
        <v>13</v>
      </c>
      <c r="C17" s="19">
        <v>62496</v>
      </c>
      <c r="D17" s="20">
        <v>62902</v>
      </c>
    </row>
    <row r="18" spans="1:4" ht="55.5" customHeight="1" x14ac:dyDescent="0.25">
      <c r="A18" s="21" t="s">
        <v>14</v>
      </c>
      <c r="B18" s="22" t="s">
        <v>15</v>
      </c>
      <c r="C18" s="23">
        <v>249643</v>
      </c>
      <c r="D18" s="24">
        <v>236067</v>
      </c>
    </row>
    <row r="19" spans="1:4" ht="108" customHeight="1" x14ac:dyDescent="0.25">
      <c r="A19" s="21" t="s">
        <v>207</v>
      </c>
      <c r="B19" s="25" t="s">
        <v>206</v>
      </c>
      <c r="C19" s="23">
        <v>6668371</v>
      </c>
      <c r="D19" s="24">
        <v>6726682</v>
      </c>
    </row>
    <row r="20" spans="1:4" ht="54" customHeight="1" x14ac:dyDescent="0.25">
      <c r="A20" s="26" t="s">
        <v>16</v>
      </c>
      <c r="B20" s="27" t="s">
        <v>17</v>
      </c>
      <c r="C20" s="28">
        <f>C21</f>
        <v>4461780</v>
      </c>
      <c r="D20" s="29">
        <f>D21</f>
        <v>4571940</v>
      </c>
    </row>
    <row r="21" spans="1:4" ht="37.5" customHeight="1" x14ac:dyDescent="0.25">
      <c r="A21" s="21" t="s">
        <v>18</v>
      </c>
      <c r="B21" s="22" t="s">
        <v>19</v>
      </c>
      <c r="C21" s="23">
        <f>C22+C24+C26+C28</f>
        <v>4461780</v>
      </c>
      <c r="D21" s="24">
        <f>D22+D24+D26+D28</f>
        <v>4571940</v>
      </c>
    </row>
    <row r="22" spans="1:4" ht="74.25" customHeight="1" x14ac:dyDescent="0.25">
      <c r="A22" s="21" t="s">
        <v>20</v>
      </c>
      <c r="B22" s="30" t="s">
        <v>21</v>
      </c>
      <c r="C22" s="19">
        <f>C23</f>
        <v>1996190</v>
      </c>
      <c r="D22" s="24">
        <f>D23</f>
        <v>2012970</v>
      </c>
    </row>
    <row r="23" spans="1:4" ht="133.5" customHeight="1" x14ac:dyDescent="0.25">
      <c r="A23" s="21" t="s">
        <v>22</v>
      </c>
      <c r="B23" s="30" t="s">
        <v>23</v>
      </c>
      <c r="C23" s="19">
        <v>1996190</v>
      </c>
      <c r="D23" s="24">
        <v>2012970</v>
      </c>
    </row>
    <row r="24" spans="1:4" ht="90" x14ac:dyDescent="0.25">
      <c r="A24" s="21" t="s">
        <v>24</v>
      </c>
      <c r="B24" s="31" t="s">
        <v>196</v>
      </c>
      <c r="C24" s="20">
        <f>C25</f>
        <v>11180</v>
      </c>
      <c r="D24" s="24">
        <f>D25</f>
        <v>11630</v>
      </c>
    </row>
    <row r="25" spans="1:4" ht="141.75" customHeight="1" x14ac:dyDescent="0.25">
      <c r="A25" s="21" t="s">
        <v>25</v>
      </c>
      <c r="B25" s="31" t="s">
        <v>197</v>
      </c>
      <c r="C25" s="20">
        <v>11180</v>
      </c>
      <c r="D25" s="24">
        <v>11630</v>
      </c>
    </row>
    <row r="26" spans="1:4" ht="75" x14ac:dyDescent="0.25">
      <c r="A26" s="21" t="s">
        <v>26</v>
      </c>
      <c r="B26" s="30" t="s">
        <v>27</v>
      </c>
      <c r="C26" s="19">
        <f>C27</f>
        <v>2701770</v>
      </c>
      <c r="D26" s="24">
        <f>D27</f>
        <v>2805670</v>
      </c>
    </row>
    <row r="27" spans="1:4" ht="120" x14ac:dyDescent="0.25">
      <c r="A27" s="21" t="s">
        <v>28</v>
      </c>
      <c r="B27" s="30" t="s">
        <v>188</v>
      </c>
      <c r="C27" s="19">
        <v>2701770</v>
      </c>
      <c r="D27" s="24">
        <v>2805670</v>
      </c>
    </row>
    <row r="28" spans="1:4" ht="75" x14ac:dyDescent="0.25">
      <c r="A28" s="21" t="s">
        <v>29</v>
      </c>
      <c r="B28" s="30" t="s">
        <v>30</v>
      </c>
      <c r="C28" s="19">
        <f>C29</f>
        <v>-247360</v>
      </c>
      <c r="D28" s="24">
        <f>D29</f>
        <v>-258330</v>
      </c>
    </row>
    <row r="29" spans="1:4" ht="170.25" customHeight="1" x14ac:dyDescent="0.25">
      <c r="A29" s="21" t="s">
        <v>31</v>
      </c>
      <c r="B29" s="30" t="s">
        <v>32</v>
      </c>
      <c r="C29" s="19">
        <v>-247360</v>
      </c>
      <c r="D29" s="24">
        <v>-258330</v>
      </c>
    </row>
    <row r="30" spans="1:4" ht="18.75" x14ac:dyDescent="0.25">
      <c r="A30" s="14" t="s">
        <v>33</v>
      </c>
      <c r="B30" s="27" t="s">
        <v>34</v>
      </c>
      <c r="C30" s="32">
        <f>C31+C38+C40</f>
        <v>7241619</v>
      </c>
      <c r="D30" s="32">
        <f>D31+D36+D38+D40</f>
        <v>7481114</v>
      </c>
    </row>
    <row r="31" spans="1:4" ht="30" x14ac:dyDescent="0.25">
      <c r="A31" s="33" t="s">
        <v>35</v>
      </c>
      <c r="B31" s="34" t="s">
        <v>36</v>
      </c>
      <c r="C31" s="23">
        <f>C32+C34</f>
        <v>2195351</v>
      </c>
      <c r="D31" s="24">
        <f>D32+D34</f>
        <v>2291946</v>
      </c>
    </row>
    <row r="32" spans="1:4" ht="34.5" customHeight="1" x14ac:dyDescent="0.25">
      <c r="A32" s="33" t="s">
        <v>37</v>
      </c>
      <c r="B32" s="34" t="s">
        <v>38</v>
      </c>
      <c r="C32" s="23">
        <f>C33</f>
        <v>1686791</v>
      </c>
      <c r="D32" s="24">
        <f>D33</f>
        <v>1761010</v>
      </c>
    </row>
    <row r="33" spans="1:4" ht="32.25" customHeight="1" x14ac:dyDescent="0.25">
      <c r="A33" s="33" t="s">
        <v>39</v>
      </c>
      <c r="B33" s="34" t="s">
        <v>38</v>
      </c>
      <c r="C33" s="23">
        <v>1686791</v>
      </c>
      <c r="D33" s="24">
        <v>1761010</v>
      </c>
    </row>
    <row r="34" spans="1:4" ht="45" x14ac:dyDescent="0.25">
      <c r="A34" s="33" t="s">
        <v>40</v>
      </c>
      <c r="B34" s="34" t="s">
        <v>41</v>
      </c>
      <c r="C34" s="23">
        <f>C35</f>
        <v>508560</v>
      </c>
      <c r="D34" s="24">
        <f>D35</f>
        <v>530936</v>
      </c>
    </row>
    <row r="35" spans="1:4" ht="74.25" customHeight="1" x14ac:dyDescent="0.25">
      <c r="A35" s="33" t="s">
        <v>42</v>
      </c>
      <c r="B35" s="34" t="s">
        <v>189</v>
      </c>
      <c r="C35" s="23">
        <v>508560</v>
      </c>
      <c r="D35" s="24">
        <v>530936</v>
      </c>
    </row>
    <row r="36" spans="1:4" ht="30" hidden="1" x14ac:dyDescent="0.25">
      <c r="A36" s="17" t="s">
        <v>43</v>
      </c>
      <c r="B36" s="35" t="s">
        <v>44</v>
      </c>
      <c r="C36" s="36">
        <f>C37</f>
        <v>0</v>
      </c>
      <c r="D36" s="37">
        <f>SUM(D37)</f>
        <v>0</v>
      </c>
    </row>
    <row r="37" spans="1:4" ht="30" hidden="1" x14ac:dyDescent="0.25">
      <c r="A37" s="17" t="s">
        <v>45</v>
      </c>
      <c r="B37" s="35" t="s">
        <v>44</v>
      </c>
      <c r="C37" s="36"/>
      <c r="D37" s="20"/>
    </row>
    <row r="38" spans="1:4" x14ac:dyDescent="0.25">
      <c r="A38" s="17" t="s">
        <v>46</v>
      </c>
      <c r="B38" s="18" t="s">
        <v>47</v>
      </c>
      <c r="C38" s="38">
        <f>C39</f>
        <v>3572493</v>
      </c>
      <c r="D38" s="20">
        <f>SUM(D39)</f>
        <v>3715393</v>
      </c>
    </row>
    <row r="39" spans="1:4" x14ac:dyDescent="0.25">
      <c r="A39" s="17" t="s">
        <v>48</v>
      </c>
      <c r="B39" s="18" t="s">
        <v>47</v>
      </c>
      <c r="C39" s="38">
        <v>3572493</v>
      </c>
      <c r="D39" s="20">
        <v>3715393</v>
      </c>
    </row>
    <row r="40" spans="1:4" ht="30" x14ac:dyDescent="0.25">
      <c r="A40" s="17" t="s">
        <v>129</v>
      </c>
      <c r="B40" s="18" t="s">
        <v>130</v>
      </c>
      <c r="C40" s="38">
        <f>C41</f>
        <v>1473775</v>
      </c>
      <c r="D40" s="20">
        <f>D41</f>
        <v>1473775</v>
      </c>
    </row>
    <row r="41" spans="1:4" ht="52.5" customHeight="1" x14ac:dyDescent="0.25">
      <c r="A41" s="17" t="s">
        <v>131</v>
      </c>
      <c r="B41" s="18" t="s">
        <v>132</v>
      </c>
      <c r="C41" s="19">
        <v>1473775</v>
      </c>
      <c r="D41" s="20">
        <v>1473775</v>
      </c>
    </row>
    <row r="42" spans="1:4" ht="58.5" customHeight="1" x14ac:dyDescent="0.25">
      <c r="A42" s="7" t="s">
        <v>49</v>
      </c>
      <c r="B42" s="39" t="s">
        <v>50</v>
      </c>
      <c r="C42" s="40">
        <f>C43</f>
        <v>6991902</v>
      </c>
      <c r="D42" s="13">
        <f>D43</f>
        <v>6991902</v>
      </c>
    </row>
    <row r="43" spans="1:4" ht="93" customHeight="1" x14ac:dyDescent="0.25">
      <c r="A43" s="17" t="s">
        <v>51</v>
      </c>
      <c r="B43" s="18" t="s">
        <v>52</v>
      </c>
      <c r="C43" s="19">
        <f>C44+C47+C49</f>
        <v>6991902</v>
      </c>
      <c r="D43" s="20">
        <f>D44+D47+D49</f>
        <v>6991902</v>
      </c>
    </row>
    <row r="44" spans="1:4" ht="61.5" customHeight="1" x14ac:dyDescent="0.25">
      <c r="A44" s="17" t="s">
        <v>53</v>
      </c>
      <c r="B44" s="18" t="s">
        <v>54</v>
      </c>
      <c r="C44" s="19">
        <f>C45+C46</f>
        <v>6937541</v>
      </c>
      <c r="D44" s="20">
        <f>D45+D46</f>
        <v>6937541</v>
      </c>
    </row>
    <row r="45" spans="1:4" ht="91.5" customHeight="1" x14ac:dyDescent="0.25">
      <c r="A45" s="17" t="s">
        <v>55</v>
      </c>
      <c r="B45" s="18" t="s">
        <v>56</v>
      </c>
      <c r="C45" s="19">
        <v>5163032</v>
      </c>
      <c r="D45" s="20">
        <v>5163032</v>
      </c>
    </row>
    <row r="46" spans="1:4" ht="81" customHeight="1" x14ac:dyDescent="0.25">
      <c r="A46" s="17" t="s">
        <v>133</v>
      </c>
      <c r="B46" s="18" t="s">
        <v>134</v>
      </c>
      <c r="C46" s="19">
        <v>1774509</v>
      </c>
      <c r="D46" s="20">
        <v>1774509</v>
      </c>
    </row>
    <row r="47" spans="1:4" ht="45" customHeight="1" x14ac:dyDescent="0.25">
      <c r="A47" s="17" t="s">
        <v>135</v>
      </c>
      <c r="B47" s="18" t="s">
        <v>136</v>
      </c>
      <c r="C47" s="19">
        <f>C48</f>
        <v>44361</v>
      </c>
      <c r="D47" s="20">
        <f>D48</f>
        <v>44361</v>
      </c>
    </row>
    <row r="48" spans="1:4" ht="30" customHeight="1" x14ac:dyDescent="0.25">
      <c r="A48" s="17" t="s">
        <v>137</v>
      </c>
      <c r="B48" s="41" t="s">
        <v>138</v>
      </c>
      <c r="C48" s="19">
        <v>44361</v>
      </c>
      <c r="D48" s="20">
        <v>44361</v>
      </c>
    </row>
    <row r="49" spans="1:4" ht="50.25" customHeight="1" x14ac:dyDescent="0.25">
      <c r="A49" s="17" t="s">
        <v>139</v>
      </c>
      <c r="B49" s="41" t="s">
        <v>198</v>
      </c>
      <c r="C49" s="19">
        <f>C50</f>
        <v>10000</v>
      </c>
      <c r="D49" s="20">
        <f>D50</f>
        <v>10000</v>
      </c>
    </row>
    <row r="50" spans="1:4" ht="47.25" customHeight="1" x14ac:dyDescent="0.25">
      <c r="A50" s="17" t="s">
        <v>140</v>
      </c>
      <c r="B50" s="41" t="s">
        <v>199</v>
      </c>
      <c r="C50" s="19">
        <f>C51</f>
        <v>10000</v>
      </c>
      <c r="D50" s="20">
        <f>D51</f>
        <v>10000</v>
      </c>
    </row>
    <row r="51" spans="1:4" ht="98.25" customHeight="1" x14ac:dyDescent="0.25">
      <c r="A51" s="17" t="s">
        <v>141</v>
      </c>
      <c r="B51" s="41" t="s">
        <v>200</v>
      </c>
      <c r="C51" s="19">
        <v>10000</v>
      </c>
      <c r="D51" s="20">
        <v>10000</v>
      </c>
    </row>
    <row r="52" spans="1:4" ht="37.5" customHeight="1" x14ac:dyDescent="0.25">
      <c r="A52" s="7" t="s">
        <v>57</v>
      </c>
      <c r="B52" s="39" t="s">
        <v>58</v>
      </c>
      <c r="C52" s="40">
        <f>C53</f>
        <v>89700</v>
      </c>
      <c r="D52" s="13">
        <f>SUM(D53)</f>
        <v>89700</v>
      </c>
    </row>
    <row r="53" spans="1:4" x14ac:dyDescent="0.25">
      <c r="A53" s="17" t="s">
        <v>59</v>
      </c>
      <c r="B53" s="18" t="s">
        <v>60</v>
      </c>
      <c r="C53" s="38">
        <f>C54+C55</f>
        <v>89700</v>
      </c>
      <c r="D53" s="38">
        <f>D54+D55</f>
        <v>89700</v>
      </c>
    </row>
    <row r="54" spans="1:4" ht="30" x14ac:dyDescent="0.25">
      <c r="A54" s="17" t="s">
        <v>61</v>
      </c>
      <c r="B54" s="18" t="s">
        <v>62</v>
      </c>
      <c r="C54" s="19">
        <v>69900</v>
      </c>
      <c r="D54" s="20">
        <v>69900</v>
      </c>
    </row>
    <row r="55" spans="1:4" ht="17.25" customHeight="1" x14ac:dyDescent="0.25">
      <c r="A55" s="17" t="s">
        <v>142</v>
      </c>
      <c r="B55" s="18" t="s">
        <v>143</v>
      </c>
      <c r="C55" s="19">
        <f>C56</f>
        <v>19800</v>
      </c>
      <c r="D55" s="20">
        <f>D56</f>
        <v>19800</v>
      </c>
    </row>
    <row r="56" spans="1:4" x14ac:dyDescent="0.25">
      <c r="A56" s="17" t="s">
        <v>144</v>
      </c>
      <c r="B56" s="18" t="s">
        <v>145</v>
      </c>
      <c r="C56" s="19">
        <v>19800</v>
      </c>
      <c r="D56" s="20">
        <v>19800</v>
      </c>
    </row>
    <row r="57" spans="1:4" ht="40.5" customHeight="1" x14ac:dyDescent="0.25">
      <c r="A57" s="7" t="s">
        <v>63</v>
      </c>
      <c r="B57" s="39" t="s">
        <v>64</v>
      </c>
      <c r="C57" s="40">
        <f>C58+C61</f>
        <v>8107597</v>
      </c>
      <c r="D57" s="13">
        <f>D58+D61</f>
        <v>8107597</v>
      </c>
    </row>
    <row r="58" spans="1:4" ht="15.75" x14ac:dyDescent="0.25">
      <c r="A58" s="17" t="s">
        <v>65</v>
      </c>
      <c r="B58" s="42" t="s">
        <v>66</v>
      </c>
      <c r="C58" s="38">
        <f>C59</f>
        <v>8107597</v>
      </c>
      <c r="D58" s="20">
        <f>D59</f>
        <v>8107597</v>
      </c>
    </row>
    <row r="59" spans="1:4" ht="17.25" customHeight="1" x14ac:dyDescent="0.25">
      <c r="A59" s="17" t="s">
        <v>67</v>
      </c>
      <c r="B59" s="42" t="s">
        <v>68</v>
      </c>
      <c r="C59" s="38">
        <f>C60</f>
        <v>8107597</v>
      </c>
      <c r="D59" s="20">
        <f>D60</f>
        <v>8107597</v>
      </c>
    </row>
    <row r="60" spans="1:4" ht="32.25" customHeight="1" x14ac:dyDescent="0.25">
      <c r="A60" s="17" t="s">
        <v>69</v>
      </c>
      <c r="B60" s="35" t="s">
        <v>70</v>
      </c>
      <c r="C60" s="19">
        <v>8107597</v>
      </c>
      <c r="D60" s="20">
        <v>8107597</v>
      </c>
    </row>
    <row r="61" spans="1:4" ht="2.25" hidden="1" customHeight="1" x14ac:dyDescent="0.25">
      <c r="A61" s="17" t="s">
        <v>71</v>
      </c>
      <c r="B61" s="35" t="s">
        <v>72</v>
      </c>
      <c r="C61" s="19">
        <f>C62</f>
        <v>0</v>
      </c>
      <c r="D61" s="20">
        <f>D62</f>
        <v>0</v>
      </c>
    </row>
    <row r="62" spans="1:4" ht="45" hidden="1" x14ac:dyDescent="0.25">
      <c r="A62" s="17" t="s">
        <v>73</v>
      </c>
      <c r="B62" s="35" t="s">
        <v>74</v>
      </c>
      <c r="C62" s="19"/>
      <c r="D62" s="20"/>
    </row>
    <row r="63" spans="1:4" ht="33" customHeight="1" x14ac:dyDescent="0.25">
      <c r="A63" s="43" t="s">
        <v>146</v>
      </c>
      <c r="B63" s="44" t="s">
        <v>147</v>
      </c>
      <c r="C63" s="40">
        <f t="shared" ref="C63:D65" si="0">C64</f>
        <v>150000</v>
      </c>
      <c r="D63" s="13">
        <f t="shared" si="0"/>
        <v>150000</v>
      </c>
    </row>
    <row r="64" spans="1:4" ht="33" customHeight="1" x14ac:dyDescent="0.25">
      <c r="A64" s="17" t="s">
        <v>148</v>
      </c>
      <c r="B64" s="18" t="s">
        <v>149</v>
      </c>
      <c r="C64" s="19">
        <f t="shared" si="0"/>
        <v>150000</v>
      </c>
      <c r="D64" s="20">
        <f t="shared" si="0"/>
        <v>150000</v>
      </c>
    </row>
    <row r="65" spans="1:4" ht="32.25" customHeight="1" x14ac:dyDescent="0.25">
      <c r="A65" s="17" t="s">
        <v>150</v>
      </c>
      <c r="B65" s="18" t="s">
        <v>151</v>
      </c>
      <c r="C65" s="19">
        <f t="shared" si="0"/>
        <v>150000</v>
      </c>
      <c r="D65" s="20">
        <f t="shared" si="0"/>
        <v>150000</v>
      </c>
    </row>
    <row r="66" spans="1:4" ht="49.5" customHeight="1" x14ac:dyDescent="0.25">
      <c r="A66" s="17" t="s">
        <v>152</v>
      </c>
      <c r="B66" s="18" t="s">
        <v>153</v>
      </c>
      <c r="C66" s="19">
        <v>150000</v>
      </c>
      <c r="D66" s="20">
        <v>150000</v>
      </c>
    </row>
    <row r="67" spans="1:4" ht="15.75" x14ac:dyDescent="0.25">
      <c r="A67" s="45" t="s">
        <v>154</v>
      </c>
      <c r="B67" s="46" t="s">
        <v>155</v>
      </c>
      <c r="C67" s="47">
        <f>SUM(C68,C75)</f>
        <v>52678</v>
      </c>
      <c r="D67" s="47">
        <f>SUM(D68,D75)</f>
        <v>52678</v>
      </c>
    </row>
    <row r="68" spans="1:4" ht="47.25" x14ac:dyDescent="0.25">
      <c r="A68" s="48" t="s">
        <v>156</v>
      </c>
      <c r="B68" s="49" t="s">
        <v>157</v>
      </c>
      <c r="C68" s="50">
        <f>C69+C71+C73</f>
        <v>25001</v>
      </c>
      <c r="D68" s="50">
        <f>D69+D71+D73</f>
        <v>25001</v>
      </c>
    </row>
    <row r="69" spans="1:4" ht="72" customHeight="1" x14ac:dyDescent="0.25">
      <c r="A69" s="48" t="s">
        <v>158</v>
      </c>
      <c r="B69" s="49" t="s">
        <v>159</v>
      </c>
      <c r="C69" s="50">
        <f>C70</f>
        <v>1050</v>
      </c>
      <c r="D69" s="50">
        <f>D70</f>
        <v>1050</v>
      </c>
    </row>
    <row r="70" spans="1:4" ht="93.75" customHeight="1" x14ac:dyDescent="0.25">
      <c r="A70" s="48" t="s">
        <v>160</v>
      </c>
      <c r="B70" s="49" t="s">
        <v>161</v>
      </c>
      <c r="C70" s="50">
        <v>1050</v>
      </c>
      <c r="D70" s="50">
        <v>1050</v>
      </c>
    </row>
    <row r="71" spans="1:4" ht="94.5" customHeight="1" x14ac:dyDescent="0.25">
      <c r="A71" s="51" t="s">
        <v>162</v>
      </c>
      <c r="B71" s="49" t="s">
        <v>163</v>
      </c>
      <c r="C71" s="50">
        <f>C72</f>
        <v>22451</v>
      </c>
      <c r="D71" s="50">
        <f>D72</f>
        <v>22451</v>
      </c>
    </row>
    <row r="72" spans="1:4" ht="125.25" customHeight="1" x14ac:dyDescent="0.25">
      <c r="A72" s="51" t="s">
        <v>164</v>
      </c>
      <c r="B72" s="49" t="s">
        <v>190</v>
      </c>
      <c r="C72" s="50">
        <v>22451</v>
      </c>
      <c r="D72" s="50">
        <v>22451</v>
      </c>
    </row>
    <row r="73" spans="1:4" ht="78.75" x14ac:dyDescent="0.25">
      <c r="A73" s="51" t="s">
        <v>165</v>
      </c>
      <c r="B73" s="49" t="s">
        <v>166</v>
      </c>
      <c r="C73" s="50">
        <f>C74</f>
        <v>1500</v>
      </c>
      <c r="D73" s="50">
        <f>D74</f>
        <v>1500</v>
      </c>
    </row>
    <row r="74" spans="1:4" ht="105.75" customHeight="1" x14ac:dyDescent="0.25">
      <c r="A74" s="51" t="s">
        <v>167</v>
      </c>
      <c r="B74" s="49" t="s">
        <v>168</v>
      </c>
      <c r="C74" s="50">
        <v>1500</v>
      </c>
      <c r="D74" s="50">
        <v>1500</v>
      </c>
    </row>
    <row r="75" spans="1:4" ht="127.5" customHeight="1" x14ac:dyDescent="0.25">
      <c r="A75" s="51" t="s">
        <v>169</v>
      </c>
      <c r="B75" s="49" t="s">
        <v>170</v>
      </c>
      <c r="C75" s="50">
        <f>C76</f>
        <v>27677</v>
      </c>
      <c r="D75" s="50">
        <f>D76</f>
        <v>27677</v>
      </c>
    </row>
    <row r="76" spans="1:4" ht="72.75" customHeight="1" x14ac:dyDescent="0.25">
      <c r="A76" s="51" t="s">
        <v>215</v>
      </c>
      <c r="B76" s="25" t="s">
        <v>216</v>
      </c>
      <c r="C76" s="50">
        <f>C77</f>
        <v>27677</v>
      </c>
      <c r="D76" s="50">
        <f>D77</f>
        <v>27677</v>
      </c>
    </row>
    <row r="77" spans="1:4" ht="93.75" customHeight="1" x14ac:dyDescent="0.25">
      <c r="A77" s="48" t="s">
        <v>218</v>
      </c>
      <c r="B77" s="25" t="s">
        <v>217</v>
      </c>
      <c r="C77" s="50">
        <v>27677</v>
      </c>
      <c r="D77" s="50">
        <v>27677</v>
      </c>
    </row>
    <row r="78" spans="1:4" ht="18.75" x14ac:dyDescent="0.3">
      <c r="A78" s="7" t="s">
        <v>75</v>
      </c>
      <c r="B78" s="52" t="s">
        <v>76</v>
      </c>
      <c r="C78" s="13">
        <f>C79</f>
        <v>333560679</v>
      </c>
      <c r="D78" s="13">
        <f>D79</f>
        <v>327167587</v>
      </c>
    </row>
    <row r="79" spans="1:4" ht="56.25" x14ac:dyDescent="0.25">
      <c r="A79" s="7" t="s">
        <v>77</v>
      </c>
      <c r="B79" s="53" t="s">
        <v>78</v>
      </c>
      <c r="C79" s="40">
        <f>C80+C83+C96</f>
        <v>333560679</v>
      </c>
      <c r="D79" s="40">
        <f>D80+D83+D96</f>
        <v>327167587</v>
      </c>
    </row>
    <row r="80" spans="1:4" ht="37.5" x14ac:dyDescent="0.25">
      <c r="A80" s="7" t="s">
        <v>79</v>
      </c>
      <c r="B80" s="12" t="s">
        <v>80</v>
      </c>
      <c r="C80" s="40">
        <f>C81</f>
        <v>1423620</v>
      </c>
      <c r="D80" s="13">
        <f>D81</f>
        <v>1098468</v>
      </c>
    </row>
    <row r="81" spans="1:4" ht="20.25" customHeight="1" x14ac:dyDescent="0.25">
      <c r="A81" s="54" t="s">
        <v>81</v>
      </c>
      <c r="B81" s="55" t="s">
        <v>82</v>
      </c>
      <c r="C81" s="19">
        <f>C82</f>
        <v>1423620</v>
      </c>
      <c r="D81" s="20">
        <f>D82</f>
        <v>1098468</v>
      </c>
    </row>
    <row r="82" spans="1:4" ht="49.5" customHeight="1" x14ac:dyDescent="0.25">
      <c r="A82" s="54" t="s">
        <v>83</v>
      </c>
      <c r="B82" s="56" t="s">
        <v>195</v>
      </c>
      <c r="C82" s="19">
        <v>1423620</v>
      </c>
      <c r="D82" s="20">
        <v>1098468</v>
      </c>
    </row>
    <row r="83" spans="1:4" ht="63.75" customHeight="1" x14ac:dyDescent="0.25">
      <c r="A83" s="7" t="s">
        <v>84</v>
      </c>
      <c r="B83" s="53" t="s">
        <v>208</v>
      </c>
      <c r="C83" s="40">
        <f>C86+C88+C90+C84</f>
        <v>11022108</v>
      </c>
      <c r="D83" s="40">
        <f>D86+D88+D90+D84</f>
        <v>11221987</v>
      </c>
    </row>
    <row r="84" spans="1:4" ht="90.75" customHeight="1" x14ac:dyDescent="0.25">
      <c r="A84" s="57" t="s">
        <v>212</v>
      </c>
      <c r="B84" s="25" t="s">
        <v>209</v>
      </c>
      <c r="C84" s="40">
        <f>C85</f>
        <v>0</v>
      </c>
      <c r="D84" s="40">
        <f>D85</f>
        <v>2846312</v>
      </c>
    </row>
    <row r="85" spans="1:4" ht="92.25" customHeight="1" x14ac:dyDescent="0.25">
      <c r="A85" s="57" t="s">
        <v>211</v>
      </c>
      <c r="B85" s="25" t="s">
        <v>210</v>
      </c>
      <c r="C85" s="40">
        <v>0</v>
      </c>
      <c r="D85" s="40">
        <v>2846312</v>
      </c>
    </row>
    <row r="86" spans="1:4" ht="52.5" customHeight="1" x14ac:dyDescent="0.25">
      <c r="A86" s="54" t="s">
        <v>186</v>
      </c>
      <c r="B86" s="56" t="s">
        <v>202</v>
      </c>
      <c r="C86" s="40">
        <f>C87</f>
        <v>5083248</v>
      </c>
      <c r="D86" s="40">
        <f>D87</f>
        <v>1716942</v>
      </c>
    </row>
    <row r="87" spans="1:4" ht="63.75" customHeight="1" x14ac:dyDescent="0.25">
      <c r="A87" s="54" t="s">
        <v>187</v>
      </c>
      <c r="B87" s="56" t="s">
        <v>203</v>
      </c>
      <c r="C87" s="40">
        <v>5083248</v>
      </c>
      <c r="D87" s="40">
        <v>1716942</v>
      </c>
    </row>
    <row r="88" spans="1:4" ht="61.5" customHeight="1" x14ac:dyDescent="0.25">
      <c r="A88" s="54" t="s">
        <v>183</v>
      </c>
      <c r="B88" s="58" t="s">
        <v>185</v>
      </c>
      <c r="C88" s="40">
        <f>C89</f>
        <v>4662215</v>
      </c>
      <c r="D88" s="40">
        <f>D89</f>
        <v>4802937</v>
      </c>
    </row>
    <row r="89" spans="1:4" ht="75" customHeight="1" x14ac:dyDescent="0.25">
      <c r="A89" s="54" t="s">
        <v>184</v>
      </c>
      <c r="B89" s="59" t="s">
        <v>191</v>
      </c>
      <c r="C89" s="40">
        <v>4662215</v>
      </c>
      <c r="D89" s="40">
        <v>4802937</v>
      </c>
    </row>
    <row r="90" spans="1:4" ht="19.5" customHeight="1" x14ac:dyDescent="0.25">
      <c r="A90" s="54" t="s">
        <v>85</v>
      </c>
      <c r="B90" s="60" t="s">
        <v>86</v>
      </c>
      <c r="C90" s="19">
        <f>C91</f>
        <v>1276645</v>
      </c>
      <c r="D90" s="19">
        <f>D91</f>
        <v>1855796</v>
      </c>
    </row>
    <row r="91" spans="1:4" ht="24" customHeight="1" x14ac:dyDescent="0.25">
      <c r="A91" s="54" t="s">
        <v>87</v>
      </c>
      <c r="B91" s="60" t="s">
        <v>201</v>
      </c>
      <c r="C91" s="19">
        <f>C92+C93+C95+C94</f>
        <v>1276645</v>
      </c>
      <c r="D91" s="19">
        <f>D92+D93+D95+D94</f>
        <v>1855796</v>
      </c>
    </row>
    <row r="92" spans="1:4" ht="97.5" customHeight="1" x14ac:dyDescent="0.25">
      <c r="A92" s="54"/>
      <c r="B92" s="61" t="s">
        <v>171</v>
      </c>
      <c r="C92" s="20">
        <v>264053</v>
      </c>
      <c r="D92" s="20">
        <v>264053</v>
      </c>
    </row>
    <row r="93" spans="1:4" ht="87" customHeight="1" x14ac:dyDescent="0.25">
      <c r="A93" s="54"/>
      <c r="B93" s="61" t="s">
        <v>172</v>
      </c>
      <c r="C93" s="19">
        <v>594653</v>
      </c>
      <c r="D93" s="20">
        <v>594653</v>
      </c>
    </row>
    <row r="94" spans="1:4" ht="72" customHeight="1" x14ac:dyDescent="0.25">
      <c r="A94" s="54"/>
      <c r="B94" s="18" t="s">
        <v>213</v>
      </c>
      <c r="C94" s="19">
        <v>296800</v>
      </c>
      <c r="D94" s="20">
        <v>875951</v>
      </c>
    </row>
    <row r="95" spans="1:4" ht="51" customHeight="1" x14ac:dyDescent="0.25">
      <c r="A95" s="54"/>
      <c r="B95" s="61" t="s">
        <v>173</v>
      </c>
      <c r="C95" s="19">
        <v>121139</v>
      </c>
      <c r="D95" s="20">
        <v>121139</v>
      </c>
    </row>
    <row r="96" spans="1:4" ht="37.5" x14ac:dyDescent="0.25">
      <c r="A96" s="7" t="s">
        <v>88</v>
      </c>
      <c r="B96" s="12" t="s">
        <v>89</v>
      </c>
      <c r="C96" s="40">
        <f>C97+C99+C105+C107+C101+C103</f>
        <v>321114951</v>
      </c>
      <c r="D96" s="40">
        <f>D97+D99+D105+D107+D101+D103</f>
        <v>314847132</v>
      </c>
    </row>
    <row r="97" spans="1:4" ht="48.75" customHeight="1" x14ac:dyDescent="0.25">
      <c r="A97" s="17" t="s">
        <v>90</v>
      </c>
      <c r="B97" s="61" t="s">
        <v>91</v>
      </c>
      <c r="C97" s="19">
        <f>C98</f>
        <v>80013</v>
      </c>
      <c r="D97" s="20">
        <f>D98</f>
        <v>80013</v>
      </c>
    </row>
    <row r="98" spans="1:4" ht="45.75" customHeight="1" x14ac:dyDescent="0.25">
      <c r="A98" s="17" t="s">
        <v>92</v>
      </c>
      <c r="B98" s="55" t="s">
        <v>93</v>
      </c>
      <c r="C98" s="19">
        <v>80013</v>
      </c>
      <c r="D98" s="20">
        <v>80013</v>
      </c>
    </row>
    <row r="99" spans="1:4" ht="57.75" customHeight="1" x14ac:dyDescent="0.25">
      <c r="A99" s="54" t="s">
        <v>94</v>
      </c>
      <c r="B99" s="62" t="s">
        <v>95</v>
      </c>
      <c r="C99" s="19">
        <f>C100</f>
        <v>8978494</v>
      </c>
      <c r="D99" s="20">
        <f>D100</f>
        <v>9272720</v>
      </c>
    </row>
    <row r="100" spans="1:4" ht="69.75" customHeight="1" x14ac:dyDescent="0.25">
      <c r="A100" s="54" t="s">
        <v>96</v>
      </c>
      <c r="B100" s="55" t="s">
        <v>97</v>
      </c>
      <c r="C100" s="19">
        <v>8978494</v>
      </c>
      <c r="D100" s="19">
        <v>9272720</v>
      </c>
    </row>
    <row r="101" spans="1:4" ht="54.75" customHeight="1" x14ac:dyDescent="0.25">
      <c r="A101" s="63" t="s">
        <v>174</v>
      </c>
      <c r="B101" s="64" t="s">
        <v>175</v>
      </c>
      <c r="C101" s="19">
        <f>C102</f>
        <v>38114533</v>
      </c>
      <c r="D101" s="19">
        <f>D102</f>
        <v>40513663</v>
      </c>
    </row>
    <row r="102" spans="1:4" ht="50.25" customHeight="1" x14ac:dyDescent="0.25">
      <c r="A102" s="63" t="s">
        <v>176</v>
      </c>
      <c r="B102" s="64" t="s">
        <v>177</v>
      </c>
      <c r="C102" s="19">
        <v>38114533</v>
      </c>
      <c r="D102" s="20">
        <v>40513663</v>
      </c>
    </row>
    <row r="103" spans="1:4" ht="82.5" customHeight="1" x14ac:dyDescent="0.25">
      <c r="A103" s="63" t="s">
        <v>178</v>
      </c>
      <c r="B103" s="64" t="s">
        <v>179</v>
      </c>
      <c r="C103" s="19">
        <f>C104</f>
        <v>9747956</v>
      </c>
      <c r="D103" s="19">
        <f>D104</f>
        <v>9657957</v>
      </c>
    </row>
    <row r="104" spans="1:4" ht="82.5" customHeight="1" x14ac:dyDescent="0.25">
      <c r="A104" s="63" t="s">
        <v>180</v>
      </c>
      <c r="B104" s="64" t="s">
        <v>181</v>
      </c>
      <c r="C104" s="19">
        <v>9747956</v>
      </c>
      <c r="D104" s="20">
        <v>9657957</v>
      </c>
    </row>
    <row r="105" spans="1:4" ht="15.75" customHeight="1" x14ac:dyDescent="0.25">
      <c r="A105" s="65" t="s">
        <v>98</v>
      </c>
      <c r="B105" s="66" t="s">
        <v>99</v>
      </c>
      <c r="C105" s="19">
        <f>+C106</f>
        <v>846000</v>
      </c>
      <c r="D105" s="20">
        <f>D106</f>
        <v>880000</v>
      </c>
    </row>
    <row r="106" spans="1:4" ht="15" customHeight="1" x14ac:dyDescent="0.25">
      <c r="A106" s="65" t="s">
        <v>100</v>
      </c>
      <c r="B106" s="66" t="s">
        <v>101</v>
      </c>
      <c r="C106" s="19">
        <v>846000</v>
      </c>
      <c r="D106" s="20">
        <v>880000</v>
      </c>
    </row>
    <row r="107" spans="1:4" x14ac:dyDescent="0.25">
      <c r="A107" s="65" t="s">
        <v>102</v>
      </c>
      <c r="B107" s="66" t="s">
        <v>103</v>
      </c>
      <c r="C107" s="19">
        <f>C108</f>
        <v>263347955</v>
      </c>
      <c r="D107" s="20">
        <f>D108</f>
        <v>254442779</v>
      </c>
    </row>
    <row r="108" spans="1:4" ht="18" customHeight="1" x14ac:dyDescent="0.25">
      <c r="A108" s="65" t="s">
        <v>104</v>
      </c>
      <c r="B108" s="66" t="s">
        <v>105</v>
      </c>
      <c r="C108" s="19">
        <f>C111+C112+C113+C114+C115+C117+C118+C119+C120+C121+C122+C123+C124+C125+C126+C127+C128+C129+C130+C131+C110+C116</f>
        <v>263347955</v>
      </c>
      <c r="D108" s="19">
        <f>D111+D112+D113+D114+D115+D117+D118+D119+D120+D121+D122+D123+D124+D125+D126+D127+D128+D129+D130+D131+D110+D116</f>
        <v>254442779</v>
      </c>
    </row>
    <row r="109" spans="1:4" x14ac:dyDescent="0.25">
      <c r="A109" s="54"/>
      <c r="B109" s="66" t="s">
        <v>106</v>
      </c>
      <c r="C109" s="67"/>
      <c r="D109" s="20"/>
    </row>
    <row r="110" spans="1:4" ht="65.25" customHeight="1" x14ac:dyDescent="0.25">
      <c r="A110" s="54"/>
      <c r="B110" s="68" t="s">
        <v>192</v>
      </c>
      <c r="C110" s="19">
        <v>748462</v>
      </c>
      <c r="D110" s="20">
        <v>782288</v>
      </c>
    </row>
    <row r="111" spans="1:4" ht="42.75" customHeight="1" x14ac:dyDescent="0.25">
      <c r="A111" s="17"/>
      <c r="B111" s="18" t="s">
        <v>107</v>
      </c>
      <c r="C111" s="19">
        <v>8059687</v>
      </c>
      <c r="D111" s="20">
        <v>8059687</v>
      </c>
    </row>
    <row r="112" spans="1:4" ht="30" x14ac:dyDescent="0.25">
      <c r="A112" s="17"/>
      <c r="B112" s="66" t="s">
        <v>108</v>
      </c>
      <c r="C112" s="19">
        <v>1110933</v>
      </c>
      <c r="D112" s="20">
        <v>1110933</v>
      </c>
    </row>
    <row r="113" spans="1:4" ht="36.75" customHeight="1" x14ac:dyDescent="0.25">
      <c r="A113" s="54"/>
      <c r="B113" s="18" t="s">
        <v>214</v>
      </c>
      <c r="C113" s="19">
        <v>24505186</v>
      </c>
      <c r="D113" s="20">
        <v>16336790</v>
      </c>
    </row>
    <row r="114" spans="1:4" ht="93" customHeight="1" x14ac:dyDescent="0.25">
      <c r="A114" s="54"/>
      <c r="B114" s="18" t="s">
        <v>109</v>
      </c>
      <c r="C114" s="19">
        <v>231450</v>
      </c>
      <c r="D114" s="20">
        <v>231450</v>
      </c>
    </row>
    <row r="115" spans="1:4" ht="49.5" customHeight="1" x14ac:dyDescent="0.25">
      <c r="A115" s="54"/>
      <c r="B115" s="18" t="s">
        <v>110</v>
      </c>
      <c r="C115" s="19">
        <v>2008200</v>
      </c>
      <c r="D115" s="20">
        <v>2008200</v>
      </c>
    </row>
    <row r="116" spans="1:4" ht="49.5" customHeight="1" x14ac:dyDescent="0.25">
      <c r="A116" s="54"/>
      <c r="B116" s="18" t="s">
        <v>193</v>
      </c>
      <c r="C116" s="19">
        <v>669400</v>
      </c>
      <c r="D116" s="20">
        <v>669400</v>
      </c>
    </row>
    <row r="117" spans="1:4" ht="78.75" customHeight="1" x14ac:dyDescent="0.25">
      <c r="A117" s="54"/>
      <c r="B117" s="18" t="s">
        <v>111</v>
      </c>
      <c r="C117" s="19">
        <v>868227</v>
      </c>
      <c r="D117" s="20">
        <v>868227</v>
      </c>
    </row>
    <row r="118" spans="1:4" ht="79.5" customHeight="1" x14ac:dyDescent="0.25">
      <c r="A118" s="54"/>
      <c r="B118" s="18" t="s">
        <v>112</v>
      </c>
      <c r="C118" s="19">
        <v>59958</v>
      </c>
      <c r="D118" s="20">
        <v>59958</v>
      </c>
    </row>
    <row r="119" spans="1:4" ht="109.5" customHeight="1" x14ac:dyDescent="0.25">
      <c r="A119" s="54"/>
      <c r="B119" s="18" t="s">
        <v>113</v>
      </c>
      <c r="C119" s="19">
        <v>167662637</v>
      </c>
      <c r="D119" s="20">
        <v>167662637</v>
      </c>
    </row>
    <row r="120" spans="1:4" ht="51" customHeight="1" x14ac:dyDescent="0.25">
      <c r="A120" s="54"/>
      <c r="B120" s="18" t="s">
        <v>114</v>
      </c>
      <c r="C120" s="19">
        <v>152251</v>
      </c>
      <c r="D120" s="20">
        <v>152251</v>
      </c>
    </row>
    <row r="121" spans="1:4" ht="77.25" customHeight="1" x14ac:dyDescent="0.25">
      <c r="A121" s="17"/>
      <c r="B121" s="18" t="s">
        <v>194</v>
      </c>
      <c r="C121" s="19">
        <v>2352139</v>
      </c>
      <c r="D121" s="20">
        <v>2352139</v>
      </c>
    </row>
    <row r="122" spans="1:4" ht="107.25" customHeight="1" x14ac:dyDescent="0.25">
      <c r="A122" s="17"/>
      <c r="B122" s="18" t="s">
        <v>115</v>
      </c>
      <c r="C122" s="19">
        <v>24406404</v>
      </c>
      <c r="D122" s="20">
        <v>24406404</v>
      </c>
    </row>
    <row r="123" spans="1:4" ht="90.75" customHeight="1" x14ac:dyDescent="0.25">
      <c r="A123" s="17"/>
      <c r="B123" s="18" t="s">
        <v>116</v>
      </c>
      <c r="C123" s="19">
        <v>16735742</v>
      </c>
      <c r="D123" s="20">
        <v>16735742</v>
      </c>
    </row>
    <row r="124" spans="1:4" ht="45" x14ac:dyDescent="0.25">
      <c r="A124" s="54"/>
      <c r="B124" s="18" t="s">
        <v>117</v>
      </c>
      <c r="C124" s="19">
        <v>174024</v>
      </c>
      <c r="D124" s="20">
        <v>174024</v>
      </c>
    </row>
    <row r="125" spans="1:4" ht="60" x14ac:dyDescent="0.25">
      <c r="A125" s="54"/>
      <c r="B125" s="18" t="s">
        <v>118</v>
      </c>
      <c r="C125" s="19">
        <v>334700</v>
      </c>
      <c r="D125" s="20">
        <v>334700</v>
      </c>
    </row>
    <row r="126" spans="1:4" ht="62.25" customHeight="1" x14ac:dyDescent="0.25">
      <c r="A126" s="54"/>
      <c r="B126" s="18" t="s">
        <v>119</v>
      </c>
      <c r="C126" s="19">
        <v>334700</v>
      </c>
      <c r="D126" s="20">
        <v>334700</v>
      </c>
    </row>
    <row r="127" spans="1:4" ht="45" x14ac:dyDescent="0.25">
      <c r="A127" s="54"/>
      <c r="B127" s="18" t="s">
        <v>120</v>
      </c>
      <c r="C127" s="19">
        <v>334700</v>
      </c>
      <c r="D127" s="20">
        <v>334700</v>
      </c>
    </row>
    <row r="128" spans="1:4" ht="60" x14ac:dyDescent="0.25">
      <c r="A128" s="54"/>
      <c r="B128" s="18" t="s">
        <v>121</v>
      </c>
      <c r="C128" s="19">
        <v>1004100</v>
      </c>
      <c r="D128" s="20">
        <v>1004100</v>
      </c>
    </row>
    <row r="129" spans="1:4" ht="68.25" customHeight="1" x14ac:dyDescent="0.25">
      <c r="A129" s="54"/>
      <c r="B129" s="18" t="s">
        <v>122</v>
      </c>
      <c r="C129" s="19">
        <v>9577523</v>
      </c>
      <c r="D129" s="20">
        <v>8806917</v>
      </c>
    </row>
    <row r="130" spans="1:4" ht="60.75" customHeight="1" x14ac:dyDescent="0.25">
      <c r="A130" s="17"/>
      <c r="B130" s="18" t="s">
        <v>123</v>
      </c>
      <c r="C130" s="19">
        <v>33470</v>
      </c>
      <c r="D130" s="20">
        <v>33470</v>
      </c>
    </row>
    <row r="131" spans="1:4" ht="78.75" customHeight="1" x14ac:dyDescent="0.25">
      <c r="A131" s="17"/>
      <c r="B131" s="18" t="s">
        <v>124</v>
      </c>
      <c r="C131" s="19">
        <v>1984062</v>
      </c>
      <c r="D131" s="20">
        <v>1984062</v>
      </c>
    </row>
    <row r="132" spans="1:4" ht="15.75" x14ac:dyDescent="0.25">
      <c r="A132" s="69"/>
      <c r="B132" s="70" t="s">
        <v>125</v>
      </c>
      <c r="C132" s="71">
        <f>C13+C78</f>
        <v>487673394</v>
      </c>
      <c r="D132" s="71">
        <f>D13+D78</f>
        <v>483864292</v>
      </c>
    </row>
  </sheetData>
  <mergeCells count="7">
    <mergeCell ref="B7:D7"/>
    <mergeCell ref="A8:D8"/>
    <mergeCell ref="A9:D9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цукенгшщз</cp:lastModifiedBy>
  <cp:lastPrinted>2021-12-15T07:41:20Z</cp:lastPrinted>
  <dcterms:created xsi:type="dcterms:W3CDTF">2020-10-31T09:52:32Z</dcterms:created>
  <dcterms:modified xsi:type="dcterms:W3CDTF">2022-12-27T11:19:34Z</dcterms:modified>
</cp:coreProperties>
</file>