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01" sheetId="38" r:id="rId1"/>
  </sheets>
  <definedNames>
    <definedName name="_xlnm.Print_Area" localSheetId="0">'01'!$A$1:$H$56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38" l="1"/>
  <c r="H11" i="38" l="1"/>
  <c r="G11" i="38"/>
  <c r="F38" i="38"/>
  <c r="F11" i="38"/>
  <c r="E31" i="38" l="1"/>
  <c r="G37" i="38"/>
  <c r="E53" i="38" l="1"/>
  <c r="F26" i="38" l="1"/>
  <c r="F49" i="38" l="1"/>
  <c r="G49" i="38"/>
  <c r="H49" i="38"/>
  <c r="E30" i="38" l="1"/>
  <c r="F35" i="38" l="1"/>
  <c r="G35" i="38"/>
  <c r="D30" i="38" l="1"/>
  <c r="F14" i="38"/>
  <c r="F13" i="38"/>
  <c r="H14" i="38"/>
  <c r="H13" i="38"/>
  <c r="G13" i="38"/>
  <c r="H46" i="38" l="1"/>
  <c r="G46" i="38"/>
  <c r="F46" i="38"/>
  <c r="H12" i="38" l="1"/>
  <c r="F12" i="38"/>
  <c r="H52" i="38" l="1"/>
  <c r="G52" i="38"/>
  <c r="F52" i="38"/>
  <c r="D53" i="38"/>
  <c r="C53" i="38"/>
  <c r="G39" i="38"/>
  <c r="F39" i="38"/>
  <c r="D31" i="38"/>
  <c r="C31" i="38"/>
  <c r="H34" i="38"/>
  <c r="G34" i="38"/>
  <c r="F34" i="38"/>
  <c r="F27" i="38"/>
  <c r="H27" i="38"/>
  <c r="H23" i="38"/>
  <c r="G23" i="38"/>
  <c r="F23" i="38"/>
  <c r="H24" i="38"/>
  <c r="F24" i="38"/>
  <c r="H45" i="38"/>
  <c r="G45" i="38"/>
  <c r="F45" i="38"/>
  <c r="G29" i="38"/>
  <c r="G28" i="38"/>
  <c r="G44" i="38"/>
  <c r="G36" i="38"/>
  <c r="G51" i="38"/>
  <c r="G50" i="38"/>
  <c r="G48" i="38"/>
  <c r="G47" i="38"/>
  <c r="G42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1" i="38"/>
  <c r="H51" i="38"/>
  <c r="F33" i="38"/>
  <c r="H10" i="38"/>
  <c r="H17" i="38"/>
  <c r="H18" i="38"/>
  <c r="H19" i="38"/>
  <c r="H21" i="38"/>
  <c r="H22" i="38"/>
  <c r="H26" i="38"/>
  <c r="C30" i="38"/>
  <c r="H32" i="38"/>
  <c r="H33" i="38"/>
  <c r="H42" i="38"/>
  <c r="H44" i="38"/>
  <c r="H47" i="38"/>
  <c r="H48" i="38"/>
  <c r="H50" i="38"/>
  <c r="H8" i="38"/>
  <c r="F8" i="38"/>
  <c r="F10" i="38"/>
  <c r="F17" i="38"/>
  <c r="F18" i="38"/>
  <c r="F19" i="38"/>
  <c r="F21" i="38"/>
  <c r="F22" i="38"/>
  <c r="F32" i="38"/>
  <c r="F42" i="38"/>
  <c r="F44" i="38"/>
  <c r="F47" i="38"/>
  <c r="F48" i="38"/>
  <c r="F50" i="38"/>
  <c r="H53" i="38" l="1"/>
  <c r="D40" i="38"/>
  <c r="D54" i="38" s="1"/>
  <c r="F53" i="38"/>
  <c r="G31" i="38"/>
  <c r="F30" i="38"/>
  <c r="G53" i="38"/>
  <c r="F31" i="38"/>
  <c r="H31" i="38"/>
  <c r="C40" i="38"/>
  <c r="C54" i="38" s="1"/>
  <c r="G30" i="38"/>
  <c r="E40" i="38"/>
  <c r="E54" i="38" s="1"/>
  <c r="H30" i="38"/>
  <c r="F54" i="38" l="1"/>
  <c r="G54" i="38"/>
  <c r="G40" i="38"/>
  <c r="H40" i="38"/>
  <c r="F40" i="38"/>
</calcChain>
</file>

<file path=xl/sharedStrings.xml><?xml version="1.0" encoding="utf-8"?>
<sst xmlns="http://schemas.openxmlformats.org/spreadsheetml/2006/main" count="99" uniqueCount="99">
  <si>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</si>
  <si>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</si>
  <si>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</si>
  <si>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</si>
  <si>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</si>
  <si>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</si>
  <si>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</si>
  <si>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</si>
  <si>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</si>
  <si>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</si>
  <si>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</si>
  <si>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</si>
  <si>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</si>
  <si>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</si>
  <si>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</si>
  <si>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</si>
  <si>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</si>
  <si>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</si>
  <si>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</si>
  <si>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</si>
  <si>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</si>
  <si>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</si>
  <si>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</si>
  <si>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</si>
  <si>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</si>
  <si>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</si>
  <si>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</si>
  <si>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</si>
  <si>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</si>
  <si>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</si>
  <si>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</si>
  <si>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</si>
  <si>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</si>
  <si>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</si>
  <si>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</si>
  <si>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</si>
  <si>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</si>
  <si>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</si>
  <si>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</si>
  <si>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</si>
  <si>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</si>
  <si>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</si>
  <si>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</si>
  <si>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</si>
  <si>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</si>
  <si>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</si>
  <si>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</si>
  <si>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</si>
  <si>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</si>
  <si>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</si>
  <si>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</si>
  <si>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</si>
  <si>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</si>
  <si>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</si>
  <si>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</si>
  <si>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</si>
  <si>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</si>
  <si>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</si>
  <si>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</si>
  <si>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</si>
  <si>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</si>
  <si>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</si>
  <si>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</si>
  <si>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</si>
  <si>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</si>
  <si>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</si>
  <si>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</si>
  <si>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</si>
  <si>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</si>
  <si>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</si>
  <si>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</si>
  <si>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</si>
  <si>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</si>
  <si>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</si>
  <si>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</si>
  <si>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</si>
  <si>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</si>
  <si>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</si>
  <si>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</si>
  <si>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</si>
  <si>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</si>
  <si>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</si>
  <si>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</si>
  <si>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</si>
  <si>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</si>
  <si>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</si>
  <si>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</si>
  <si>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</si>
  <si>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</si>
  <si>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</si>
  <si>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</si>
  <si>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</si>
  <si>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</si>
  <si>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000 2 08 05000 05 0000 150</t>
  </si>
  <si>
    <t>по исполнению бюджета муниципального района "Курчатовский район" на 01.02.2024 год</t>
  </si>
  <si>
    <t>на 01.02.2024года</t>
  </si>
  <si>
    <t xml:space="preserve"> Первоначальный бюджет района 2024 год</t>
  </si>
  <si>
    <t>уточненный бюджет  2024год</t>
  </si>
  <si>
    <t>кассовое исполнение на   01.02.2024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</si>
</sst>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4" fillId="4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2"/>
  <sheetViews>
    <sheetView tabSelected="1" view="pageBreakPreview" topLeftCell="A41" zoomScaleNormal="100" zoomScaleSheetLayoutView="100" workbookViewId="0">
      <selection activeCell="E53" sqref="E53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5" t="s">
        <v>83</v>
      </c>
      <c r="B1" s="45"/>
      <c r="C1" s="45"/>
      <c r="D1" s="45"/>
      <c r="E1" s="45"/>
      <c r="F1" s="45"/>
      <c r="G1" s="22"/>
    </row>
    <row r="2" spans="1:8" s="4" customFormat="1" ht="24" customHeight="1" x14ac:dyDescent="0.2">
      <c r="A2" s="42" t="s">
        <v>94</v>
      </c>
      <c r="B2" s="42"/>
      <c r="C2" s="42"/>
      <c r="D2" s="42"/>
      <c r="E2" s="42"/>
      <c r="F2" s="42"/>
      <c r="G2" s="19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24"/>
    </row>
    <row r="4" spans="1:8" ht="12.75" customHeight="1" x14ac:dyDescent="0.2">
      <c r="A4" s="46" t="s">
        <v>14</v>
      </c>
      <c r="B4" s="46" t="s">
        <v>1</v>
      </c>
      <c r="C4" s="46" t="s">
        <v>96</v>
      </c>
      <c r="D4" s="47" t="s">
        <v>95</v>
      </c>
      <c r="E4" s="48"/>
      <c r="F4" s="49"/>
      <c r="G4" s="18"/>
      <c r="H4" s="43" t="s">
        <v>58</v>
      </c>
    </row>
    <row r="5" spans="1:8" ht="71.25" customHeight="1" x14ac:dyDescent="0.2">
      <c r="A5" s="46"/>
      <c r="B5" s="46"/>
      <c r="C5" s="46"/>
      <c r="D5" s="13" t="s">
        <v>97</v>
      </c>
      <c r="E5" s="14" t="s">
        <v>98</v>
      </c>
      <c r="F5" s="15" t="s">
        <v>56</v>
      </c>
      <c r="G5" s="15" t="s">
        <v>57</v>
      </c>
      <c r="H5" s="43"/>
    </row>
    <row r="6" spans="1:8" x14ac:dyDescent="0.2">
      <c r="A6" s="23">
        <v>1</v>
      </c>
      <c r="B6" s="23">
        <v>2</v>
      </c>
      <c r="C6" s="23">
        <v>3</v>
      </c>
      <c r="D6" s="13">
        <v>4</v>
      </c>
      <c r="E6" s="14">
        <v>5</v>
      </c>
      <c r="F6" s="15">
        <v>6</v>
      </c>
      <c r="G6" s="15">
        <v>7</v>
      </c>
      <c r="H6" s="20">
        <v>8</v>
      </c>
    </row>
    <row r="7" spans="1:8" x14ac:dyDescent="0.2">
      <c r="A7" s="12"/>
      <c r="B7" s="44" t="s">
        <v>19</v>
      </c>
      <c r="C7" s="44"/>
      <c r="D7" s="44"/>
      <c r="E7" s="44"/>
      <c r="F7" s="44"/>
      <c r="G7" s="21"/>
      <c r="H7" s="16"/>
    </row>
    <row r="8" spans="1:8" x14ac:dyDescent="0.2">
      <c r="A8" s="11" t="s">
        <v>15</v>
      </c>
      <c r="B8" s="27" t="s">
        <v>33</v>
      </c>
      <c r="C8" s="28">
        <v>170701.5</v>
      </c>
      <c r="D8" s="28"/>
      <c r="E8" s="28">
        <v>9691.2999999999993</v>
      </c>
      <c r="F8" s="29" t="e">
        <f t="shared" ref="F8:F39" si="0">E8/D8*100</f>
        <v>#DIV/0!</v>
      </c>
      <c r="G8" s="29">
        <f>E8-D8</f>
        <v>9691.2999999999993</v>
      </c>
      <c r="H8" s="30">
        <f>E8/C8*100</f>
        <v>5.6773373403279992</v>
      </c>
    </row>
    <row r="9" spans="1:8" ht="24" x14ac:dyDescent="0.2">
      <c r="A9" s="11" t="s">
        <v>90</v>
      </c>
      <c r="B9" s="27" t="s">
        <v>2</v>
      </c>
      <c r="C9" s="28">
        <v>0</v>
      </c>
      <c r="D9" s="28"/>
      <c r="E9" s="28"/>
      <c r="F9" s="29"/>
      <c r="G9" s="29">
        <f t="shared" ref="G9:G40" si="1">E9-D9</f>
        <v>0</v>
      </c>
      <c r="H9" s="30"/>
    </row>
    <row r="10" spans="1:8" x14ac:dyDescent="0.2">
      <c r="A10" s="11" t="s">
        <v>35</v>
      </c>
      <c r="B10" s="27" t="s">
        <v>34</v>
      </c>
      <c r="C10" s="28">
        <v>422.3</v>
      </c>
      <c r="D10" s="28"/>
      <c r="E10" s="28"/>
      <c r="F10" s="29" t="e">
        <f t="shared" si="0"/>
        <v>#DIV/0!</v>
      </c>
      <c r="G10" s="29">
        <f t="shared" si="1"/>
        <v>0</v>
      </c>
      <c r="H10" s="30">
        <f t="shared" ref="H10:H53" si="2">E10/C10*100</f>
        <v>0</v>
      </c>
    </row>
    <row r="11" spans="1:8" ht="36" x14ac:dyDescent="0.2">
      <c r="A11" s="11" t="s">
        <v>86</v>
      </c>
      <c r="B11" s="27" t="s">
        <v>87</v>
      </c>
      <c r="C11" s="28">
        <v>1912.2</v>
      </c>
      <c r="D11" s="28"/>
      <c r="E11" s="28">
        <v>774.3</v>
      </c>
      <c r="F11" s="29" t="e">
        <f t="shared" si="0"/>
        <v>#DIV/0!</v>
      </c>
      <c r="G11" s="29">
        <f>E11-D11</f>
        <v>774.3</v>
      </c>
      <c r="H11" s="30">
        <f>E11/C11*100</f>
        <v>40.492626294320679</v>
      </c>
    </row>
    <row r="12" spans="1:8" x14ac:dyDescent="0.2">
      <c r="A12" s="11" t="s">
        <v>73</v>
      </c>
      <c r="B12" s="27" t="s">
        <v>74</v>
      </c>
      <c r="C12" s="28">
        <v>5310.8</v>
      </c>
      <c r="D12" s="28"/>
      <c r="E12" s="28">
        <v>460.5</v>
      </c>
      <c r="F12" s="29" t="e">
        <f t="shared" si="0"/>
        <v>#DIV/0!</v>
      </c>
      <c r="G12" s="29">
        <f t="shared" si="1"/>
        <v>460.5</v>
      </c>
      <c r="H12" s="30">
        <f t="shared" si="2"/>
        <v>8.6710100173231908</v>
      </c>
    </row>
    <row r="13" spans="1:8" ht="48" x14ac:dyDescent="0.2">
      <c r="A13" s="26" t="s">
        <v>79</v>
      </c>
      <c r="B13" s="31" t="s">
        <v>78</v>
      </c>
      <c r="C13" s="28">
        <v>2702.4</v>
      </c>
      <c r="D13" s="28"/>
      <c r="E13" s="28">
        <v>-16.899999999999999</v>
      </c>
      <c r="F13" s="29" t="e">
        <f t="shared" si="0"/>
        <v>#DIV/0!</v>
      </c>
      <c r="G13" s="29">
        <f t="shared" si="1"/>
        <v>-16.899999999999999</v>
      </c>
      <c r="H13" s="30">
        <f t="shared" si="2"/>
        <v>-0.6253700414446417</v>
      </c>
    </row>
    <row r="14" spans="1:8" ht="60" x14ac:dyDescent="0.2">
      <c r="A14" s="26" t="s">
        <v>80</v>
      </c>
      <c r="B14" s="31" t="s">
        <v>77</v>
      </c>
      <c r="C14" s="28">
        <v>906.6</v>
      </c>
      <c r="D14" s="28"/>
      <c r="E14" s="28">
        <v>0.1</v>
      </c>
      <c r="F14" s="29" t="e">
        <f t="shared" si="0"/>
        <v>#DIV/0!</v>
      </c>
      <c r="G14" s="29">
        <f t="shared" si="1"/>
        <v>0.1</v>
      </c>
      <c r="H14" s="30">
        <f t="shared" si="2"/>
        <v>1.1030222810500773E-2</v>
      </c>
    </row>
    <row r="15" spans="1:8" ht="36" x14ac:dyDescent="0.2">
      <c r="A15" s="26" t="s">
        <v>82</v>
      </c>
      <c r="B15" s="31" t="s">
        <v>81</v>
      </c>
      <c r="C15" s="28"/>
      <c r="D15" s="28"/>
      <c r="E15" s="28"/>
      <c r="F15" s="29"/>
      <c r="G15" s="29">
        <f t="shared" si="1"/>
        <v>0</v>
      </c>
      <c r="H15" s="30"/>
    </row>
    <row r="16" spans="1:8" x14ac:dyDescent="0.2">
      <c r="A16" s="11" t="s">
        <v>85</v>
      </c>
      <c r="B16" s="27" t="s">
        <v>84</v>
      </c>
      <c r="C16" s="28"/>
      <c r="D16" s="28"/>
      <c r="E16" s="28">
        <v>20.2</v>
      </c>
      <c r="F16" s="29"/>
      <c r="G16" s="29">
        <f t="shared" si="1"/>
        <v>20.2</v>
      </c>
      <c r="H16" s="30"/>
    </row>
    <row r="17" spans="1:8" ht="28.5" hidden="1" customHeight="1" x14ac:dyDescent="0.2">
      <c r="A17" s="11" t="s">
        <v>39</v>
      </c>
      <c r="B17" s="27" t="s">
        <v>36</v>
      </c>
      <c r="C17" s="28"/>
      <c r="D17" s="28"/>
      <c r="E17" s="28"/>
      <c r="F17" s="29" t="e">
        <f t="shared" si="0"/>
        <v>#DIV/0!</v>
      </c>
      <c r="G17" s="29">
        <f t="shared" si="1"/>
        <v>0</v>
      </c>
      <c r="H17" s="30" t="e">
        <f t="shared" si="2"/>
        <v>#DIV/0!</v>
      </c>
    </row>
    <row r="18" spans="1:8" ht="15" hidden="1" customHeight="1" x14ac:dyDescent="0.2">
      <c r="A18" s="11" t="s">
        <v>40</v>
      </c>
      <c r="B18" s="27" t="s">
        <v>7</v>
      </c>
      <c r="C18" s="28"/>
      <c r="D18" s="28"/>
      <c r="E18" s="28"/>
      <c r="F18" s="29" t="e">
        <f t="shared" si="0"/>
        <v>#DIV/0!</v>
      </c>
      <c r="G18" s="29">
        <f t="shared" si="1"/>
        <v>0</v>
      </c>
      <c r="H18" s="30" t="e">
        <f t="shared" si="2"/>
        <v>#DIV/0!</v>
      </c>
    </row>
    <row r="19" spans="1:8" ht="0.75" hidden="1" customHeight="1" x14ac:dyDescent="0.2">
      <c r="A19" s="11" t="s">
        <v>38</v>
      </c>
      <c r="B19" s="27" t="s">
        <v>37</v>
      </c>
      <c r="C19" s="28"/>
      <c r="D19" s="28"/>
      <c r="E19" s="28"/>
      <c r="F19" s="29" t="e">
        <f t="shared" si="0"/>
        <v>#DIV/0!</v>
      </c>
      <c r="G19" s="29">
        <f t="shared" si="1"/>
        <v>0</v>
      </c>
      <c r="H19" s="30" t="e">
        <f t="shared" si="2"/>
        <v>#DIV/0!</v>
      </c>
    </row>
    <row r="20" spans="1:8" ht="36" customHeight="1" x14ac:dyDescent="0.2">
      <c r="A20" s="11" t="s">
        <v>88</v>
      </c>
      <c r="B20" s="27" t="s">
        <v>89</v>
      </c>
      <c r="C20" s="28"/>
      <c r="D20" s="28"/>
      <c r="E20" s="28"/>
      <c r="F20" s="29"/>
      <c r="G20" s="29"/>
      <c r="H20" s="30"/>
    </row>
    <row r="21" spans="1:8" ht="24" x14ac:dyDescent="0.2">
      <c r="A21" s="11" t="s">
        <v>16</v>
      </c>
      <c r="B21" s="27" t="s">
        <v>12</v>
      </c>
      <c r="C21" s="28">
        <v>4444.2</v>
      </c>
      <c r="D21" s="28"/>
      <c r="E21" s="28">
        <v>176.3</v>
      </c>
      <c r="F21" s="29" t="e">
        <f t="shared" si="0"/>
        <v>#DIV/0!</v>
      </c>
      <c r="G21" s="29">
        <f t="shared" si="1"/>
        <v>176.3</v>
      </c>
      <c r="H21" s="30">
        <f t="shared" si="2"/>
        <v>3.9669681832500787</v>
      </c>
    </row>
    <row r="22" spans="1:8" ht="24" x14ac:dyDescent="0.2">
      <c r="A22" s="11" t="s">
        <v>43</v>
      </c>
      <c r="B22" s="27" t="s">
        <v>91</v>
      </c>
      <c r="C22" s="28">
        <v>64.3</v>
      </c>
      <c r="D22" s="28"/>
      <c r="E22" s="28"/>
      <c r="F22" s="29" t="e">
        <f t="shared" si="0"/>
        <v>#DIV/0!</v>
      </c>
      <c r="G22" s="29">
        <f t="shared" si="1"/>
        <v>0</v>
      </c>
      <c r="H22" s="30">
        <f t="shared" si="2"/>
        <v>0</v>
      </c>
    </row>
    <row r="23" spans="1:8" x14ac:dyDescent="0.2">
      <c r="A23" s="11" t="s">
        <v>64</v>
      </c>
      <c r="B23" s="27" t="s">
        <v>65</v>
      </c>
      <c r="C23" s="28">
        <v>6287.3</v>
      </c>
      <c r="D23" s="28"/>
      <c r="E23" s="28">
        <v>249.1</v>
      </c>
      <c r="F23" s="29" t="e">
        <f>E23/D23*100</f>
        <v>#DIV/0!</v>
      </c>
      <c r="G23" s="29">
        <f>E23-D23</f>
        <v>249.1</v>
      </c>
      <c r="H23" s="30">
        <f>E23/C23*100</f>
        <v>3.9619550522481823</v>
      </c>
    </row>
    <row r="24" spans="1:8" ht="24" x14ac:dyDescent="0.2">
      <c r="A24" s="11" t="s">
        <v>44</v>
      </c>
      <c r="B24" s="27" t="s">
        <v>45</v>
      </c>
      <c r="C24" s="28">
        <v>100</v>
      </c>
      <c r="D24" s="28"/>
      <c r="E24" s="28">
        <v>122.9</v>
      </c>
      <c r="F24" s="29" t="e">
        <f t="shared" si="0"/>
        <v>#DIV/0!</v>
      </c>
      <c r="G24" s="29">
        <f t="shared" si="1"/>
        <v>122.9</v>
      </c>
      <c r="H24" s="30">
        <f t="shared" si="2"/>
        <v>122.9</v>
      </c>
    </row>
    <row r="25" spans="1:8" x14ac:dyDescent="0.2">
      <c r="A25" s="11" t="s">
        <v>46</v>
      </c>
      <c r="B25" s="27" t="s">
        <v>47</v>
      </c>
      <c r="C25" s="28"/>
      <c r="D25" s="28"/>
      <c r="E25" s="28"/>
      <c r="F25" s="29"/>
      <c r="G25" s="29">
        <f t="shared" si="1"/>
        <v>0</v>
      </c>
      <c r="H25" s="30"/>
    </row>
    <row r="26" spans="1:8" x14ac:dyDescent="0.2">
      <c r="A26" s="11" t="s">
        <v>17</v>
      </c>
      <c r="B26" s="27" t="s">
        <v>18</v>
      </c>
      <c r="C26" s="28">
        <v>20.5</v>
      </c>
      <c r="D26" s="28"/>
      <c r="E26" s="28"/>
      <c r="F26" s="29" t="e">
        <f t="shared" si="0"/>
        <v>#DIV/0!</v>
      </c>
      <c r="G26" s="29">
        <f t="shared" si="1"/>
        <v>0</v>
      </c>
      <c r="H26" s="30">
        <f t="shared" si="2"/>
        <v>0</v>
      </c>
    </row>
    <row r="27" spans="1:8" x14ac:dyDescent="0.2">
      <c r="A27" s="11" t="s">
        <v>48</v>
      </c>
      <c r="B27" s="27" t="s">
        <v>49</v>
      </c>
      <c r="C27" s="28">
        <v>158.30000000000001</v>
      </c>
      <c r="D27" s="28"/>
      <c r="E27" s="28">
        <v>50.2</v>
      </c>
      <c r="F27" s="29" t="e">
        <f t="shared" si="0"/>
        <v>#DIV/0!</v>
      </c>
      <c r="G27" s="29">
        <f t="shared" si="1"/>
        <v>50.2</v>
      </c>
      <c r="H27" s="30">
        <f t="shared" si="2"/>
        <v>31.711939355653822</v>
      </c>
    </row>
    <row r="28" spans="1:8" ht="24" x14ac:dyDescent="0.2">
      <c r="A28" s="11" t="s">
        <v>60</v>
      </c>
      <c r="B28" s="27" t="s">
        <v>61</v>
      </c>
      <c r="C28" s="28"/>
      <c r="D28" s="28"/>
      <c r="E28" s="28"/>
      <c r="F28" s="29"/>
      <c r="G28" s="29">
        <f t="shared" si="1"/>
        <v>0</v>
      </c>
      <c r="H28" s="30"/>
    </row>
    <row r="29" spans="1:8" ht="24" x14ac:dyDescent="0.2">
      <c r="A29" s="11" t="s">
        <v>62</v>
      </c>
      <c r="B29" s="27" t="s">
        <v>63</v>
      </c>
      <c r="C29" s="28"/>
      <c r="D29" s="28"/>
      <c r="E29" s="28"/>
      <c r="F29" s="29"/>
      <c r="G29" s="29">
        <f t="shared" si="1"/>
        <v>0</v>
      </c>
      <c r="H29" s="30"/>
    </row>
    <row r="30" spans="1:8" x14ac:dyDescent="0.2">
      <c r="A30" s="12" t="s">
        <v>20</v>
      </c>
      <c r="B30" s="32" t="s">
        <v>3</v>
      </c>
      <c r="C30" s="33">
        <f>SUM(C8:C27)</f>
        <v>193030.39999999997</v>
      </c>
      <c r="D30" s="33">
        <f>SUM(D8:D29)</f>
        <v>0</v>
      </c>
      <c r="E30" s="33">
        <f>SUM(E8:E29)</f>
        <v>11528</v>
      </c>
      <c r="F30" s="34" t="e">
        <f t="shared" si="0"/>
        <v>#DIV/0!</v>
      </c>
      <c r="G30" s="34">
        <f t="shared" si="1"/>
        <v>11528</v>
      </c>
      <c r="H30" s="35">
        <f t="shared" si="2"/>
        <v>5.9721163091409446</v>
      </c>
    </row>
    <row r="31" spans="1:8" s="25" customFormat="1" x14ac:dyDescent="0.2">
      <c r="A31" s="12" t="s">
        <v>21</v>
      </c>
      <c r="B31" s="32" t="s">
        <v>9</v>
      </c>
      <c r="C31" s="36">
        <f>C32+C33+C34+C35+C36+C38+C39</f>
        <v>316788.30000000005</v>
      </c>
      <c r="D31" s="36">
        <f>D32+D33+D34+D35+D36+D38+D39</f>
        <v>0</v>
      </c>
      <c r="E31" s="36">
        <f>E32+E33+E34+E35+E36+E38+E39+E37</f>
        <v>5738.2</v>
      </c>
      <c r="F31" s="34" t="e">
        <f t="shared" si="0"/>
        <v>#DIV/0!</v>
      </c>
      <c r="G31" s="34">
        <f t="shared" si="1"/>
        <v>5738.2</v>
      </c>
      <c r="H31" s="35">
        <f t="shared" si="2"/>
        <v>1.8113674021420612</v>
      </c>
    </row>
    <row r="32" spans="1:8" x14ac:dyDescent="0.2">
      <c r="A32" s="11"/>
      <c r="B32" s="27" t="s">
        <v>10</v>
      </c>
      <c r="C32" s="28">
        <v>1240.4000000000001</v>
      </c>
      <c r="D32" s="28"/>
      <c r="E32" s="28">
        <v>206.7</v>
      </c>
      <c r="F32" s="29" t="e">
        <f t="shared" si="0"/>
        <v>#DIV/0!</v>
      </c>
      <c r="G32" s="29">
        <f t="shared" si="1"/>
        <v>206.7</v>
      </c>
      <c r="H32" s="30">
        <f t="shared" si="2"/>
        <v>16.663979361496288</v>
      </c>
    </row>
    <row r="33" spans="1:8" x14ac:dyDescent="0.2">
      <c r="A33" s="11"/>
      <c r="B33" s="27" t="s">
        <v>11</v>
      </c>
      <c r="C33" s="28">
        <v>24250</v>
      </c>
      <c r="D33" s="28"/>
      <c r="E33" s="28"/>
      <c r="F33" s="29" t="e">
        <f t="shared" si="0"/>
        <v>#DIV/0!</v>
      </c>
      <c r="G33" s="29">
        <f t="shared" si="1"/>
        <v>0</v>
      </c>
      <c r="H33" s="30">
        <f t="shared" si="2"/>
        <v>0</v>
      </c>
    </row>
    <row r="34" spans="1:8" x14ac:dyDescent="0.2">
      <c r="A34" s="11"/>
      <c r="B34" s="27" t="s">
        <v>22</v>
      </c>
      <c r="C34" s="28">
        <v>291297.90000000002</v>
      </c>
      <c r="D34" s="28"/>
      <c r="E34" s="28">
        <v>6400.2</v>
      </c>
      <c r="F34" s="29" t="e">
        <f t="shared" si="0"/>
        <v>#DIV/0!</v>
      </c>
      <c r="G34" s="29">
        <f t="shared" si="1"/>
        <v>6400.2</v>
      </c>
      <c r="H34" s="30">
        <f t="shared" si="2"/>
        <v>2.1971322141354261</v>
      </c>
    </row>
    <row r="35" spans="1:8" x14ac:dyDescent="0.2">
      <c r="A35" s="11"/>
      <c r="B35" s="27" t="s">
        <v>72</v>
      </c>
      <c r="C35" s="28"/>
      <c r="D35" s="28"/>
      <c r="E35" s="28"/>
      <c r="F35" s="29" t="e">
        <f t="shared" si="0"/>
        <v>#DIV/0!</v>
      </c>
      <c r="G35" s="29">
        <f t="shared" si="1"/>
        <v>0</v>
      </c>
      <c r="H35" s="30"/>
    </row>
    <row r="36" spans="1:8" x14ac:dyDescent="0.2">
      <c r="A36" s="11"/>
      <c r="B36" s="27" t="s">
        <v>59</v>
      </c>
      <c r="C36" s="28"/>
      <c r="D36" s="28"/>
      <c r="E36" s="28">
        <v>100</v>
      </c>
      <c r="F36" s="29" t="e">
        <f t="shared" si="0"/>
        <v>#DIV/0!</v>
      </c>
      <c r="G36" s="29">
        <f>E36-D36</f>
        <v>100</v>
      </c>
      <c r="H36" s="30"/>
    </row>
    <row r="37" spans="1:8" ht="120.75" customHeight="1" x14ac:dyDescent="0.2">
      <c r="A37" s="11" t="s">
        <v>93</v>
      </c>
      <c r="B37" s="38" t="s">
        <v>92</v>
      </c>
      <c r="C37" s="28"/>
      <c r="D37" s="28"/>
      <c r="E37" s="28"/>
      <c r="F37" s="29"/>
      <c r="G37" s="29">
        <f>E37-D37</f>
        <v>0</v>
      </c>
      <c r="H37" s="30"/>
    </row>
    <row r="38" spans="1:8" ht="24" x14ac:dyDescent="0.2">
      <c r="A38" s="11" t="s">
        <v>66</v>
      </c>
      <c r="B38" s="27" t="s">
        <v>67</v>
      </c>
      <c r="C38" s="28"/>
      <c r="D38" s="28"/>
      <c r="E38" s="28"/>
      <c r="F38" s="29" t="e">
        <f t="shared" si="0"/>
        <v>#DIV/0!</v>
      </c>
      <c r="G38" s="29"/>
      <c r="H38" s="30"/>
    </row>
    <row r="39" spans="1:8" ht="24" x14ac:dyDescent="0.2">
      <c r="A39" s="11" t="s">
        <v>68</v>
      </c>
      <c r="B39" s="27" t="s">
        <v>69</v>
      </c>
      <c r="C39" s="28"/>
      <c r="D39" s="28"/>
      <c r="E39" s="28">
        <v>-968.7</v>
      </c>
      <c r="F39" s="29" t="e">
        <f t="shared" si="0"/>
        <v>#DIV/0!</v>
      </c>
      <c r="G39" s="29">
        <f>E39-D39</f>
        <v>-968.7</v>
      </c>
      <c r="H39" s="30"/>
    </row>
    <row r="40" spans="1:8" x14ac:dyDescent="0.2">
      <c r="A40" s="12" t="s">
        <v>23</v>
      </c>
      <c r="B40" s="32" t="s">
        <v>4</v>
      </c>
      <c r="C40" s="33">
        <f>C30+C31</f>
        <v>509818.7</v>
      </c>
      <c r="D40" s="33">
        <f>D30+D31</f>
        <v>0</v>
      </c>
      <c r="E40" s="33">
        <f>E30+E31</f>
        <v>17266.2</v>
      </c>
      <c r="F40" s="34" t="e">
        <f>E40/D40*100</f>
        <v>#DIV/0!</v>
      </c>
      <c r="G40" s="34">
        <f t="shared" si="1"/>
        <v>17266.2</v>
      </c>
      <c r="H40" s="35">
        <f t="shared" si="2"/>
        <v>3.3867333622717251</v>
      </c>
    </row>
    <row r="41" spans="1:8" x14ac:dyDescent="0.2">
      <c r="A41" s="11"/>
      <c r="B41" s="50" t="s">
        <v>24</v>
      </c>
      <c r="C41" s="51"/>
      <c r="D41" s="51"/>
      <c r="E41" s="51"/>
      <c r="F41" s="51"/>
      <c r="G41" s="51"/>
      <c r="H41" s="52"/>
    </row>
    <row r="42" spans="1:8" x14ac:dyDescent="0.2">
      <c r="A42" s="9" t="s">
        <v>5</v>
      </c>
      <c r="B42" s="27" t="s">
        <v>27</v>
      </c>
      <c r="C42" s="37">
        <v>53867.3</v>
      </c>
      <c r="D42" s="37"/>
      <c r="E42" s="28">
        <v>4180</v>
      </c>
      <c r="F42" s="29" t="e">
        <f t="shared" ref="F42:F53" si="3">E42/D42*100</f>
        <v>#DIV/0!</v>
      </c>
      <c r="G42" s="29">
        <f t="shared" ref="G42:G53" si="4">E42-D42</f>
        <v>4180</v>
      </c>
      <c r="H42" s="30">
        <f t="shared" si="2"/>
        <v>7.7598097547120419</v>
      </c>
    </row>
    <row r="43" spans="1:8" x14ac:dyDescent="0.2">
      <c r="A43" s="9" t="s">
        <v>50</v>
      </c>
      <c r="B43" s="27" t="s">
        <v>51</v>
      </c>
      <c r="C43" s="37"/>
      <c r="D43" s="37"/>
      <c r="E43" s="28"/>
      <c r="F43" s="29"/>
      <c r="G43" s="29"/>
      <c r="H43" s="30"/>
    </row>
    <row r="44" spans="1:8" ht="24" x14ac:dyDescent="0.2">
      <c r="A44" s="9" t="s">
        <v>25</v>
      </c>
      <c r="B44" s="27" t="s">
        <v>26</v>
      </c>
      <c r="C44" s="37">
        <v>20</v>
      </c>
      <c r="D44" s="37"/>
      <c r="E44" s="28"/>
      <c r="F44" s="29" t="e">
        <f t="shared" si="3"/>
        <v>#DIV/0!</v>
      </c>
      <c r="G44" s="29">
        <f t="shared" si="4"/>
        <v>0</v>
      </c>
      <c r="H44" s="30">
        <f t="shared" si="2"/>
        <v>0</v>
      </c>
    </row>
    <row r="45" spans="1:8" x14ac:dyDescent="0.2">
      <c r="A45" s="9" t="s">
        <v>52</v>
      </c>
      <c r="B45" s="27" t="s">
        <v>53</v>
      </c>
      <c r="C45" s="37">
        <v>5752</v>
      </c>
      <c r="D45" s="37"/>
      <c r="E45" s="28">
        <v>2202.1999999999998</v>
      </c>
      <c r="F45" s="29" t="e">
        <f>E45/D45*100</f>
        <v>#DIV/0!</v>
      </c>
      <c r="G45" s="29">
        <f>E45-D45</f>
        <v>2202.1999999999998</v>
      </c>
      <c r="H45" s="30">
        <f>E45/C45*100</f>
        <v>38.285813630041723</v>
      </c>
    </row>
    <row r="46" spans="1:8" x14ac:dyDescent="0.2">
      <c r="A46" s="9" t="s">
        <v>75</v>
      </c>
      <c r="B46" s="27" t="s">
        <v>76</v>
      </c>
      <c r="C46" s="37">
        <v>3428.1</v>
      </c>
      <c r="D46" s="37"/>
      <c r="E46" s="28"/>
      <c r="F46" s="29" t="e">
        <f>E46/D46*100</f>
        <v>#DIV/0!</v>
      </c>
      <c r="G46" s="29">
        <f>E46-D46</f>
        <v>0</v>
      </c>
      <c r="H46" s="30">
        <f>E46/C46*100</f>
        <v>0</v>
      </c>
    </row>
    <row r="47" spans="1:8" x14ac:dyDescent="0.2">
      <c r="A47" s="9" t="s">
        <v>29</v>
      </c>
      <c r="B47" s="27" t="s">
        <v>6</v>
      </c>
      <c r="C47" s="37">
        <v>351793.6</v>
      </c>
      <c r="D47" s="37"/>
      <c r="E47" s="28">
        <v>4516.3</v>
      </c>
      <c r="F47" s="29" t="e">
        <f t="shared" si="3"/>
        <v>#DIV/0!</v>
      </c>
      <c r="G47" s="29">
        <f t="shared" si="4"/>
        <v>4516.3</v>
      </c>
      <c r="H47" s="30">
        <f t="shared" si="2"/>
        <v>1.2837925419905309</v>
      </c>
    </row>
    <row r="48" spans="1:8" x14ac:dyDescent="0.2">
      <c r="A48" s="9" t="s">
        <v>30</v>
      </c>
      <c r="B48" s="27" t="s">
        <v>13</v>
      </c>
      <c r="C48" s="37">
        <v>38157.199999999997</v>
      </c>
      <c r="D48" s="37"/>
      <c r="E48" s="28">
        <v>3432.2</v>
      </c>
      <c r="F48" s="29" t="e">
        <f t="shared" si="3"/>
        <v>#DIV/0!</v>
      </c>
      <c r="G48" s="29">
        <f t="shared" si="4"/>
        <v>3432.2</v>
      </c>
      <c r="H48" s="30">
        <f t="shared" si="2"/>
        <v>8.9948948036019409</v>
      </c>
    </row>
    <row r="49" spans="1:8" x14ac:dyDescent="0.2">
      <c r="A49" s="9" t="s">
        <v>31</v>
      </c>
      <c r="B49" s="27" t="s">
        <v>8</v>
      </c>
      <c r="C49" s="37">
        <v>1185.8</v>
      </c>
      <c r="D49" s="37"/>
      <c r="E49" s="28"/>
      <c r="F49" s="29" t="e">
        <f t="shared" si="3"/>
        <v>#DIV/0!</v>
      </c>
      <c r="G49" s="29">
        <f t="shared" si="4"/>
        <v>0</v>
      </c>
      <c r="H49" s="30">
        <f t="shared" si="2"/>
        <v>0</v>
      </c>
    </row>
    <row r="50" spans="1:8" x14ac:dyDescent="0.2">
      <c r="A50" s="9" t="s">
        <v>32</v>
      </c>
      <c r="B50" s="27" t="s">
        <v>28</v>
      </c>
      <c r="C50" s="28">
        <v>34206.5</v>
      </c>
      <c r="D50" s="28"/>
      <c r="E50" s="28">
        <v>907</v>
      </c>
      <c r="F50" s="29" t="e">
        <f t="shared" si="3"/>
        <v>#DIV/0!</v>
      </c>
      <c r="G50" s="29">
        <f t="shared" si="4"/>
        <v>907</v>
      </c>
      <c r="H50" s="30">
        <f t="shared" si="2"/>
        <v>2.6515428354260155</v>
      </c>
    </row>
    <row r="51" spans="1:8" x14ac:dyDescent="0.2">
      <c r="A51" s="9" t="s">
        <v>54</v>
      </c>
      <c r="B51" s="27" t="s">
        <v>70</v>
      </c>
      <c r="C51" s="28">
        <v>10425.200000000001</v>
      </c>
      <c r="D51" s="28"/>
      <c r="E51" s="28">
        <v>1005.8</v>
      </c>
      <c r="F51" s="29" t="e">
        <f t="shared" si="3"/>
        <v>#DIV/0!</v>
      </c>
      <c r="G51" s="29">
        <f t="shared" si="4"/>
        <v>1005.8</v>
      </c>
      <c r="H51" s="30">
        <f t="shared" si="2"/>
        <v>9.6477765414572367</v>
      </c>
    </row>
    <row r="52" spans="1:8" x14ac:dyDescent="0.2">
      <c r="A52" s="9" t="s">
        <v>71</v>
      </c>
      <c r="B52" s="27" t="s">
        <v>55</v>
      </c>
      <c r="C52" s="28">
        <v>10983</v>
      </c>
      <c r="D52" s="28"/>
      <c r="E52" s="28">
        <v>1830.5</v>
      </c>
      <c r="F52" s="29" t="e">
        <f>E52/D52*100</f>
        <v>#DIV/0!</v>
      </c>
      <c r="G52" s="29">
        <f>E52-D52</f>
        <v>1830.5</v>
      </c>
      <c r="H52" s="30">
        <f>E52/C52*100</f>
        <v>16.666666666666664</v>
      </c>
    </row>
    <row r="53" spans="1:8" x14ac:dyDescent="0.2">
      <c r="A53" s="10">
        <v>9800</v>
      </c>
      <c r="B53" s="32" t="s">
        <v>42</v>
      </c>
      <c r="C53" s="36">
        <f>SUM(C42:C52)</f>
        <v>509818.7</v>
      </c>
      <c r="D53" s="36">
        <f>SUM(D42:D52)</f>
        <v>0</v>
      </c>
      <c r="E53" s="36">
        <f>SUM(E42:E52)</f>
        <v>18074</v>
      </c>
      <c r="F53" s="34" t="e">
        <f t="shared" si="3"/>
        <v>#DIV/0!</v>
      </c>
      <c r="G53" s="34">
        <f t="shared" si="4"/>
        <v>18074</v>
      </c>
      <c r="H53" s="35">
        <f t="shared" si="2"/>
        <v>3.5451818460170252</v>
      </c>
    </row>
    <row r="54" spans="1:8" x14ac:dyDescent="0.2">
      <c r="A54" s="10">
        <v>7900</v>
      </c>
      <c r="B54" s="32" t="s">
        <v>41</v>
      </c>
      <c r="C54" s="28">
        <f>C40-C53</f>
        <v>0</v>
      </c>
      <c r="D54" s="28">
        <f>D40-D53</f>
        <v>0</v>
      </c>
      <c r="E54" s="28">
        <f>E40-E53</f>
        <v>-807.79999999999927</v>
      </c>
      <c r="F54" s="29" t="e">
        <f>E54/D54*100</f>
        <v>#DIV/0!</v>
      </c>
      <c r="G54" s="29">
        <f>E54-D54</f>
        <v>-807.79999999999927</v>
      </c>
      <c r="H54" s="30"/>
    </row>
    <row r="55" spans="1:8" x14ac:dyDescent="0.2">
      <c r="A55" s="17"/>
      <c r="B55" s="39"/>
      <c r="C55" s="40"/>
      <c r="D55" s="40"/>
      <c r="E55" s="40"/>
      <c r="F55" s="40"/>
      <c r="G55" s="40"/>
      <c r="H55" s="41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  <row r="342" spans="1:1" x14ac:dyDescent="0.2">
      <c r="A342" s="5"/>
    </row>
  </sheetData>
  <mergeCells count="10">
    <mergeCell ref="B55:H55"/>
    <mergeCell ref="A2:F2"/>
    <mergeCell ref="H4:H5"/>
    <mergeCell ref="B7:F7"/>
    <mergeCell ref="A1:F1"/>
    <mergeCell ref="A4:A5"/>
    <mergeCell ref="B4:B5"/>
    <mergeCell ref="C4:C5"/>
    <mergeCell ref="D4:F4"/>
    <mergeCell ref="B41:H41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Малышева Любовь Яковлева</cp:lastModifiedBy>
  <cp:lastPrinted>2023-11-11T10:11:42Z</cp:lastPrinted>
  <dcterms:created xsi:type="dcterms:W3CDTF">2003-09-26T11:31:27Z</dcterms:created>
  <dcterms:modified xsi:type="dcterms:W3CDTF">2024-02-11T12:00:15Z</dcterms:modified>
</cp:coreProperties>
</file>