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<sst xmlns="http://schemas.openxmlformats.org/spreadsheetml/2006/main" count="99" uniqueCount="99">
  <si>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</si>
  <si>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</si>
  <si>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</si>
  <si>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</si>
  <si>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</si>
  <si>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</si>
  <si>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</si>
  <si>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</si>
  <si>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</si>
  <si>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</si>
  <si>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</si>
  <si>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</si>
  <si>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</si>
  <si>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</si>
  <si>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</si>
  <si>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</si>
  <si>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</si>
  <si>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</si>
  <si>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</si>
  <si>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</si>
  <si>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</si>
  <si>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</si>
  <si>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</si>
  <si>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</si>
  <si>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</si>
  <si>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</si>
  <si>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</si>
  <si>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</si>
  <si>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</si>
  <si>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</si>
  <si>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</si>
  <si>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</si>
  <si>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</si>
  <si>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</si>
  <si>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</si>
  <si>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</si>
  <si>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</si>
  <si>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</si>
  <si>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</si>
  <si>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</si>
  <si>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</si>
  <si>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</si>
  <si>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</si>
  <si>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</si>
  <si>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</si>
  <si>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</si>
  <si>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</si>
  <si>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</si>
  <si>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</si>
  <si>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</si>
  <si>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</si>
  <si>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</si>
  <si>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</si>
  <si>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</si>
  <si>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</si>
  <si>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</si>
  <si>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</si>
  <si>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</si>
  <si>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</si>
  <si>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</si>
  <si>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</si>
  <si>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</si>
  <si>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</si>
  <si>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</si>
  <si>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</si>
  <si>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</si>
  <si>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</si>
  <si>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</si>
  <si>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</si>
  <si>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</si>
  <si>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</si>
  <si>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</si>
  <si>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</si>
  <si>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</si>
  <si>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</si>
  <si>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</si>
  <si>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</si>
  <si>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</si>
  <si>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</si>
  <si>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</si>
  <si>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</si>
  <si>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</si>
  <si>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</si>
  <si>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</si>
  <si>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</si>
  <si>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</si>
  <si>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</si>
  <si>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</si>
  <si>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</si>
  <si>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</si>
  <si>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</si>
  <si>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</si>
  <si>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</si>
  <si>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</si>
  <si>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</si>
  <si>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</si>
  <si>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по исполнению бюджета муниципального района "Курчатовский район" на 01.11.2023 год</t>
  </si>
  <si>
    <t>на 01.11.2023года</t>
  </si>
  <si>
    <t>кассовое исполнение на  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</si>
</sst>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9" zoomScaleNormal="100" zoomScaleSheetLayoutView="100" workbookViewId="0">
      <selection activeCell="E53" sqref="E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92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93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117430.3</v>
      </c>
      <c r="F8" s="29">
        <f t="shared" ref="F8:F39" si="0">E8/D8*100</f>
        <v>77.153634089164996</v>
      </c>
      <c r="G8" s="29">
        <f>E8-D8</f>
        <v>-34772.900000000009</v>
      </c>
      <c r="H8" s="30">
        <f>E8/C8*100</f>
        <v>77.153634089164996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-63.2</v>
      </c>
      <c r="F9" s="29"/>
      <c r="G9" s="29">
        <f t="shared" ref="G9:G40" si="1">E9-D9</f>
        <v>-63.2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328.3</v>
      </c>
      <c r="E10" s="28">
        <v>322.2</v>
      </c>
      <c r="F10" s="29">
        <f t="shared" si="0"/>
        <v>98.141943344501968</v>
      </c>
      <c r="G10" s="29">
        <f t="shared" si="1"/>
        <v>-6.1000000000000227</v>
      </c>
      <c r="H10" s="30">
        <f t="shared" ref="H10:H53" si="2">E10/C10*100</f>
        <v>124.49768160741885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1181.5999999999999</v>
      </c>
      <c r="F11" s="29">
        <f t="shared" si="0"/>
        <v>58.935607760985576</v>
      </c>
      <c r="G11" s="29">
        <f>E11-D11</f>
        <v>-823.30000000000018</v>
      </c>
      <c r="H11" s="30">
        <f>E11/C11*100</f>
        <v>58.935607760985576</v>
      </c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4342.8</v>
      </c>
      <c r="F12" s="29">
        <f t="shared" si="0"/>
        <v>95.446153846153848</v>
      </c>
      <c r="G12" s="29">
        <f t="shared" si="1"/>
        <v>-207.19999999999982</v>
      </c>
      <c r="H12" s="30">
        <f t="shared" si="2"/>
        <v>95.446153846153848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2707.6</v>
      </c>
      <c r="E13" s="28">
        <v>1917.7</v>
      </c>
      <c r="F13" s="29">
        <f t="shared" si="0"/>
        <v>70.826562269168264</v>
      </c>
      <c r="G13" s="29">
        <f t="shared" si="1"/>
        <v>-789.89999999999986</v>
      </c>
      <c r="H13" s="30">
        <f t="shared" si="2"/>
        <v>66.538288053849627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543.6</v>
      </c>
      <c r="E14" s="28">
        <v>1103.5</v>
      </c>
      <c r="F14" s="29">
        <f t="shared" si="0"/>
        <v>202.99852832965416</v>
      </c>
      <c r="G14" s="29">
        <f t="shared" si="1"/>
        <v>559.9</v>
      </c>
      <c r="H14" s="30">
        <f t="shared" si="2"/>
        <v>298.88949079089923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276.3</v>
      </c>
      <c r="F16" s="29"/>
      <c r="G16" s="29">
        <f t="shared" si="1"/>
        <v>276.3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3914.9</v>
      </c>
      <c r="E21" s="28">
        <v>3892.9</v>
      </c>
      <c r="F21" s="29">
        <f t="shared" si="0"/>
        <v>99.438044394492834</v>
      </c>
      <c r="G21" s="29">
        <f t="shared" si="1"/>
        <v>-22</v>
      </c>
      <c r="H21" s="30">
        <f t="shared" si="2"/>
        <v>123.32963725645494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62.7</v>
      </c>
      <c r="F22" s="29">
        <f t="shared" si="0"/>
        <v>106.81431005110733</v>
      </c>
      <c r="G22" s="29">
        <f t="shared" si="1"/>
        <v>4</v>
      </c>
      <c r="H22" s="30">
        <f t="shared" si="2"/>
        <v>106.81431005110733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4836.6000000000004</v>
      </c>
      <c r="F23" s="29">
        <f>E23/D23*100</f>
        <v>94.21642154475505</v>
      </c>
      <c r="G23" s="29">
        <f>E23-D23</f>
        <v>-296.89999999999964</v>
      </c>
      <c r="H23" s="30">
        <f>E23/C23*100</f>
        <v>94.444552928081862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3099.8</v>
      </c>
      <c r="E24" s="28">
        <v>4846</v>
      </c>
      <c r="F24" s="29">
        <f t="shared" si="0"/>
        <v>156.33266662365313</v>
      </c>
      <c r="G24" s="29">
        <f t="shared" si="1"/>
        <v>1746.1999999999998</v>
      </c>
      <c r="H24" s="30">
        <f t="shared" si="2"/>
        <v>3230.6666666666665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51.3</v>
      </c>
      <c r="E26" s="28">
        <v>38.9</v>
      </c>
      <c r="F26" s="29">
        <f t="shared" si="0"/>
        <v>75.82846003898635</v>
      </c>
      <c r="G26" s="29">
        <f t="shared" si="1"/>
        <v>-12.399999999999999</v>
      </c>
      <c r="H26" s="30">
        <f t="shared" si="2"/>
        <v>214.91712707182319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71</v>
      </c>
      <c r="F27" s="29">
        <f t="shared" si="0"/>
        <v>88.75</v>
      </c>
      <c r="G27" s="29">
        <f t="shared" si="1"/>
        <v>-9</v>
      </c>
      <c r="H27" s="30">
        <f t="shared" si="2"/>
        <v>88.75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174675.8</v>
      </c>
      <c r="E30" s="33">
        <f>SUM(E8:E29)</f>
        <v>140259.29999999999</v>
      </c>
      <c r="F30" s="34">
        <f t="shared" si="0"/>
        <v>80.296927221744511</v>
      </c>
      <c r="G30" s="34">
        <f t="shared" si="1"/>
        <v>-34416.5</v>
      </c>
      <c r="H30" s="35">
        <f t="shared" si="2"/>
        <v>82.093746305294715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405735.9</v>
      </c>
      <c r="D31" s="36">
        <f>D32+D33+D34+D35+D36+D38+D39</f>
        <v>421124.70000000007</v>
      </c>
      <c r="E31" s="36">
        <f>E32+E33+E34+E35+E36+E38+E39+E37</f>
        <v>370977.6</v>
      </c>
      <c r="F31" s="34">
        <f t="shared" si="0"/>
        <v>88.092101935602429</v>
      </c>
      <c r="G31" s="34">
        <f t="shared" si="1"/>
        <v>-50147.100000000093</v>
      </c>
      <c r="H31" s="35">
        <f t="shared" si="2"/>
        <v>91.433269769818239</v>
      </c>
    </row>
    <row r="32" spans="1:8" x14ac:dyDescent="0.2">
      <c r="A32" s="11"/>
      <c r="B32" s="27" t="s">
        <v>10</v>
      </c>
      <c r="C32" s="28">
        <v>1451.4</v>
      </c>
      <c r="D32" s="28">
        <v>5888.7</v>
      </c>
      <c r="E32" s="28">
        <v>7501.9</v>
      </c>
      <c r="F32" s="29">
        <f t="shared" si="0"/>
        <v>127.39484096659703</v>
      </c>
      <c r="G32" s="29">
        <f t="shared" si="1"/>
        <v>1613.1999999999998</v>
      </c>
      <c r="H32" s="30">
        <f t="shared" si="2"/>
        <v>516.87336364889063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124041.60000000001</v>
      </c>
      <c r="F33" s="29">
        <f t="shared" si="0"/>
        <v>96.085071838234612</v>
      </c>
      <c r="G33" s="29">
        <f t="shared" si="1"/>
        <v>-5054</v>
      </c>
      <c r="H33" s="30">
        <f t="shared" si="2"/>
        <v>107.30075137238349</v>
      </c>
    </row>
    <row r="34" spans="1:8" x14ac:dyDescent="0.2">
      <c r="A34" s="11"/>
      <c r="B34" s="27" t="s">
        <v>22</v>
      </c>
      <c r="C34" s="28">
        <v>288682.7</v>
      </c>
      <c r="D34" s="28">
        <v>286249.09999999998</v>
      </c>
      <c r="E34" s="28">
        <v>233255</v>
      </c>
      <c r="F34" s="29">
        <f t="shared" si="0"/>
        <v>81.486719084880974</v>
      </c>
      <c r="G34" s="29">
        <f t="shared" si="1"/>
        <v>-52994.099999999977</v>
      </c>
      <c r="H34" s="30">
        <f t="shared" si="2"/>
        <v>80.799784677086635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1300.3</v>
      </c>
      <c r="F35" s="29">
        <f t="shared" si="0"/>
        <v>205.19173110304561</v>
      </c>
      <c r="G35" s="29">
        <f t="shared" si="1"/>
        <v>666.59999999999991</v>
      </c>
      <c r="H35" s="30"/>
    </row>
    <row r="36" spans="1:8" x14ac:dyDescent="0.2">
      <c r="A36" s="11"/>
      <c r="B36" s="27" t="s">
        <v>59</v>
      </c>
      <c r="C36" s="28"/>
      <c r="D36" s="28">
        <v>477.4</v>
      </c>
      <c r="E36" s="28">
        <v>6098.6</v>
      </c>
      <c r="F36" s="29">
        <f t="shared" si="0"/>
        <v>1277.4612484289905</v>
      </c>
      <c r="G36" s="29">
        <f>E36-D36</f>
        <v>5621.2000000000007</v>
      </c>
      <c r="H36" s="30"/>
    </row>
    <row r="37" spans="1:8" ht="120.75" customHeight="1" x14ac:dyDescent="0.2">
      <c r="A37" s="11" t="s">
        <v>95</v>
      </c>
      <c r="B37" s="38" t="s">
        <v>94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>
        <v>3040.3</v>
      </c>
      <c r="E38" s="28">
        <v>3040.3</v>
      </c>
      <c r="F38" s="29">
        <f t="shared" si="0"/>
        <v>100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-4260.1000000000004</v>
      </c>
      <c r="E39" s="28">
        <v>-4260.1000000000004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576588.5</v>
      </c>
      <c r="D40" s="33">
        <f>D30+D31</f>
        <v>595800.5</v>
      </c>
      <c r="E40" s="33">
        <f>E30+E31</f>
        <v>511236.89999999997</v>
      </c>
      <c r="F40" s="34">
        <f>E40/D40*100</f>
        <v>85.80672557340921</v>
      </c>
      <c r="G40" s="34">
        <f t="shared" si="1"/>
        <v>-84563.600000000035</v>
      </c>
      <c r="H40" s="35">
        <f t="shared" si="2"/>
        <v>88.665816262377746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47702.7</v>
      </c>
      <c r="D42" s="37">
        <v>70618.100000000006</v>
      </c>
      <c r="E42" s="28">
        <v>57144</v>
      </c>
      <c r="F42" s="29">
        <f t="shared" ref="F42:F53" si="3">E42/D42*100</f>
        <v>80.919764196431217</v>
      </c>
      <c r="G42" s="29">
        <f t="shared" ref="G42:G53" si="4">E42-D42</f>
        <v>-13474.100000000006</v>
      </c>
      <c r="H42" s="30">
        <f t="shared" si="2"/>
        <v>119.79196146130093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120</v>
      </c>
      <c r="D44" s="37">
        <v>120</v>
      </c>
      <c r="E44" s="28">
        <v>0</v>
      </c>
      <c r="F44" s="29">
        <f t="shared" si="3"/>
        <v>0</v>
      </c>
      <c r="G44" s="29">
        <f t="shared" si="4"/>
        <v>-120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4954.5</v>
      </c>
      <c r="D45" s="37">
        <v>6065.5</v>
      </c>
      <c r="E45" s="28">
        <v>5093.3</v>
      </c>
      <c r="F45" s="29">
        <f>E45/D45*100</f>
        <v>83.971642898359576</v>
      </c>
      <c r="G45" s="29">
        <f>E45-D45</f>
        <v>-972.19999999999982</v>
      </c>
      <c r="H45" s="30">
        <f>E45/C45*100</f>
        <v>102.80149359168433</v>
      </c>
    </row>
    <row r="46" spans="1:8" x14ac:dyDescent="0.2">
      <c r="A46" s="9" t="s">
        <v>75</v>
      </c>
      <c r="B46" s="27" t="s">
        <v>76</v>
      </c>
      <c r="C46" s="37">
        <v>1088.7</v>
      </c>
      <c r="D46" s="37">
        <v>8067.6</v>
      </c>
      <c r="E46" s="28">
        <v>7939.5</v>
      </c>
      <c r="F46" s="29">
        <f>E46/D46*100</f>
        <v>98.412167187267585</v>
      </c>
      <c r="G46" s="29">
        <f>E46-D46</f>
        <v>-128.10000000000036</v>
      </c>
      <c r="H46" s="30">
        <f>E46/C46*100</f>
        <v>729.26426012675665</v>
      </c>
    </row>
    <row r="47" spans="1:8" x14ac:dyDescent="0.2">
      <c r="A47" s="9" t="s">
        <v>29</v>
      </c>
      <c r="B47" s="27" t="s">
        <v>6</v>
      </c>
      <c r="C47" s="37">
        <v>416997.4</v>
      </c>
      <c r="D47" s="37">
        <v>426950.1</v>
      </c>
      <c r="E47" s="28">
        <v>346848.3</v>
      </c>
      <c r="F47" s="29">
        <f t="shared" si="3"/>
        <v>81.238603761891611</v>
      </c>
      <c r="G47" s="29">
        <f t="shared" si="4"/>
        <v>-80101.799999999988</v>
      </c>
      <c r="H47" s="30">
        <f t="shared" si="2"/>
        <v>83.1775689728521</v>
      </c>
    </row>
    <row r="48" spans="1:8" x14ac:dyDescent="0.2">
      <c r="A48" s="9" t="s">
        <v>30</v>
      </c>
      <c r="B48" s="27" t="s">
        <v>13</v>
      </c>
      <c r="C48" s="37">
        <v>29077.200000000001</v>
      </c>
      <c r="D48" s="37">
        <v>34890.300000000003</v>
      </c>
      <c r="E48" s="28">
        <v>29458.5</v>
      </c>
      <c r="F48" s="29">
        <f t="shared" si="3"/>
        <v>84.431776167014888</v>
      </c>
      <c r="G48" s="29">
        <f t="shared" si="4"/>
        <v>-5431.8000000000029</v>
      </c>
      <c r="H48" s="30">
        <f t="shared" si="2"/>
        <v>101.31133671742809</v>
      </c>
    </row>
    <row r="49" spans="1:8" x14ac:dyDescent="0.2">
      <c r="A49" s="9" t="s">
        <v>31</v>
      </c>
      <c r="B49" s="27" t="s">
        <v>8</v>
      </c>
      <c r="C49" s="37">
        <v>2003</v>
      </c>
      <c r="D49" s="37">
        <v>2003</v>
      </c>
      <c r="E49" s="28">
        <v>1593.8</v>
      </c>
      <c r="F49" s="29">
        <f t="shared" si="3"/>
        <v>79.57064403394908</v>
      </c>
      <c r="G49" s="29">
        <f t="shared" si="4"/>
        <v>-409.20000000000005</v>
      </c>
      <c r="H49" s="30">
        <f t="shared" si="2"/>
        <v>79.57064403394908</v>
      </c>
    </row>
    <row r="50" spans="1:8" x14ac:dyDescent="0.2">
      <c r="A50" s="9" t="s">
        <v>32</v>
      </c>
      <c r="B50" s="27" t="s">
        <v>28</v>
      </c>
      <c r="C50" s="28">
        <v>57540.800000000003</v>
      </c>
      <c r="D50" s="28">
        <v>55141.9</v>
      </c>
      <c r="E50" s="28">
        <v>41020.300000000003</v>
      </c>
      <c r="F50" s="29">
        <f t="shared" si="3"/>
        <v>74.390436310682091</v>
      </c>
      <c r="G50" s="29">
        <f t="shared" si="4"/>
        <v>-14121.599999999999</v>
      </c>
      <c r="H50" s="30">
        <f t="shared" si="2"/>
        <v>71.289067930929008</v>
      </c>
    </row>
    <row r="51" spans="1:8" x14ac:dyDescent="0.2">
      <c r="A51" s="9" t="s">
        <v>54</v>
      </c>
      <c r="B51" s="27" t="s">
        <v>70</v>
      </c>
      <c r="C51" s="28">
        <v>10644.8</v>
      </c>
      <c r="D51" s="28">
        <v>11359.4</v>
      </c>
      <c r="E51" s="28">
        <v>10056.299999999999</v>
      </c>
      <c r="F51" s="29">
        <f t="shared" si="3"/>
        <v>88.528443403700891</v>
      </c>
      <c r="G51" s="29">
        <f t="shared" si="4"/>
        <v>-1303.1000000000004</v>
      </c>
      <c r="H51" s="30">
        <f t="shared" si="2"/>
        <v>94.471479032015623</v>
      </c>
    </row>
    <row r="52" spans="1:8" x14ac:dyDescent="0.2">
      <c r="A52" s="9" t="s">
        <v>71</v>
      </c>
      <c r="B52" s="27" t="s">
        <v>55</v>
      </c>
      <c r="C52" s="28">
        <v>10959.4</v>
      </c>
      <c r="D52" s="28">
        <v>13999.7</v>
      </c>
      <c r="E52" s="28">
        <v>13086.4</v>
      </c>
      <c r="F52" s="29">
        <f>E52/D52*100</f>
        <v>93.476288777616659</v>
      </c>
      <c r="G52" s="29">
        <f>E52-D52</f>
        <v>-913.30000000000109</v>
      </c>
      <c r="H52" s="30">
        <f>E52/C52*100</f>
        <v>119.40799678814533</v>
      </c>
    </row>
    <row r="53" spans="1:8" x14ac:dyDescent="0.2">
      <c r="A53" s="10">
        <v>9800</v>
      </c>
      <c r="B53" s="32" t="s">
        <v>42</v>
      </c>
      <c r="C53" s="36">
        <f>SUM(C42:C52)</f>
        <v>581088.50000000012</v>
      </c>
      <c r="D53" s="36">
        <f>SUM(D42:D52)</f>
        <v>629215.6</v>
      </c>
      <c r="E53" s="36">
        <f>SUM(E42:E52)</f>
        <v>512240.39999999997</v>
      </c>
      <c r="F53" s="34">
        <f t="shared" si="3"/>
        <v>81.409361115649389</v>
      </c>
      <c r="G53" s="34">
        <f t="shared" si="4"/>
        <v>-116975.20000000001</v>
      </c>
      <c r="H53" s="35">
        <f t="shared" si="2"/>
        <v>88.151873595846396</v>
      </c>
    </row>
    <row r="54" spans="1:8" x14ac:dyDescent="0.2">
      <c r="A54" s="10">
        <v>7900</v>
      </c>
      <c r="B54" s="32" t="s">
        <v>41</v>
      </c>
      <c r="C54" s="28">
        <f>C40-C53</f>
        <v>-4500.0000000001164</v>
      </c>
      <c r="D54" s="28">
        <f>D40-D53</f>
        <v>-33415.099999999977</v>
      </c>
      <c r="E54" s="28">
        <f>E40-E53</f>
        <v>-1003.5</v>
      </c>
      <c r="F54" s="29">
        <f>E54/D54*100</f>
        <v>3.0031333139808072</v>
      </c>
      <c r="G54" s="29">
        <f>E54-D54</f>
        <v>32411.599999999977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2023-11-11T10:11:56Z</dcterms:modified>
</cp:coreProperties>
</file>