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15600" windowHeight="9240"/>
  </bookViews>
  <sheets>
    <sheet name="Лист1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07" i="1" l="1"/>
  <c r="D107" i="1"/>
  <c r="C107" i="1"/>
  <c r="E58" i="1" l="1"/>
  <c r="D58" i="1"/>
  <c r="C73" i="1"/>
  <c r="C55" i="1"/>
  <c r="E15" i="1"/>
  <c r="D15" i="1"/>
  <c r="C15" i="1"/>
  <c r="E175" i="1" l="1"/>
  <c r="E174" i="1" s="1"/>
  <c r="D175" i="1"/>
  <c r="D174" i="1" s="1"/>
  <c r="C175" i="1"/>
  <c r="C174" i="1" s="1"/>
  <c r="C133" i="1" l="1"/>
  <c r="E102" i="1"/>
  <c r="D102" i="1"/>
  <c r="E104" i="1"/>
  <c r="D104" i="1"/>
  <c r="C102" i="1"/>
  <c r="C104" i="1"/>
  <c r="E92" i="1"/>
  <c r="E89" i="1" s="1"/>
  <c r="D92" i="1"/>
  <c r="D89" i="1" s="1"/>
  <c r="C92" i="1"/>
  <c r="E73" i="1"/>
  <c r="E72" i="1" s="1"/>
  <c r="D73" i="1"/>
  <c r="D72" i="1" s="1"/>
  <c r="C72" i="1"/>
  <c r="E55" i="1"/>
  <c r="E54" i="1" s="1"/>
  <c r="D55" i="1"/>
  <c r="D54" i="1" s="1"/>
  <c r="C58" i="1"/>
  <c r="C54" i="1"/>
  <c r="E172" i="1" l="1"/>
  <c r="E171" i="1" s="1"/>
  <c r="D172" i="1"/>
  <c r="D171" i="1" s="1"/>
  <c r="E180" i="1"/>
  <c r="E179" i="1" s="1"/>
  <c r="E178" i="1" s="1"/>
  <c r="D180" i="1"/>
  <c r="D179" i="1" s="1"/>
  <c r="D178" i="1" s="1"/>
  <c r="E183" i="1"/>
  <c r="E182" i="1" s="1"/>
  <c r="D183" i="1"/>
  <c r="D182" i="1"/>
  <c r="C183" i="1"/>
  <c r="C182" i="1" s="1"/>
  <c r="C180" i="1"/>
  <c r="C179" i="1" s="1"/>
  <c r="C178" i="1" s="1"/>
  <c r="C172" i="1" l="1"/>
  <c r="C171" i="1" s="1"/>
  <c r="E120" i="1" l="1"/>
  <c r="D120" i="1"/>
  <c r="C120" i="1"/>
  <c r="E117" i="1"/>
  <c r="D117" i="1"/>
  <c r="C117" i="1"/>
  <c r="E69" i="1"/>
  <c r="E68" i="1" s="1"/>
  <c r="D69" i="1"/>
  <c r="D68" i="1" s="1"/>
  <c r="E109" i="1" l="1"/>
  <c r="E137" i="1"/>
  <c r="D137" i="1"/>
  <c r="E115" i="1"/>
  <c r="D115" i="1"/>
  <c r="C115" i="1"/>
  <c r="D109" i="1" l="1"/>
  <c r="E147" i="1"/>
  <c r="E146" i="1" s="1"/>
  <c r="E145" i="1" s="1"/>
  <c r="D147" i="1"/>
  <c r="D146" i="1" s="1"/>
  <c r="D145" i="1" s="1"/>
  <c r="E143" i="1"/>
  <c r="D143" i="1"/>
  <c r="E141" i="1"/>
  <c r="D141" i="1"/>
  <c r="E139" i="1"/>
  <c r="D139" i="1"/>
  <c r="E135" i="1"/>
  <c r="D135" i="1"/>
  <c r="E133" i="1"/>
  <c r="D133" i="1"/>
  <c r="E131" i="1"/>
  <c r="D131" i="1"/>
  <c r="E119" i="1"/>
  <c r="E106" i="1" s="1"/>
  <c r="D119" i="1"/>
  <c r="D106" i="1" s="1"/>
  <c r="E130" i="1" l="1"/>
  <c r="D130" i="1"/>
  <c r="E113" i="1"/>
  <c r="E111" i="1"/>
  <c r="D111" i="1"/>
  <c r="E100" i="1"/>
  <c r="D100" i="1"/>
  <c r="D99" i="1" s="1"/>
  <c r="E95" i="1"/>
  <c r="E94" i="1" s="1"/>
  <c r="D95" i="1"/>
  <c r="D94" i="1" s="1"/>
  <c r="E87" i="1"/>
  <c r="D87" i="1"/>
  <c r="E85" i="1"/>
  <c r="D85" i="1"/>
  <c r="E83" i="1"/>
  <c r="D83" i="1"/>
  <c r="E81" i="1"/>
  <c r="D81" i="1"/>
  <c r="E76" i="1"/>
  <c r="E75" i="1" s="1"/>
  <c r="E71" i="1" s="1"/>
  <c r="D76" i="1"/>
  <c r="D75" i="1" s="1"/>
  <c r="D71" i="1" s="1"/>
  <c r="E66" i="1"/>
  <c r="E65" i="1" s="1"/>
  <c r="E64" i="1" s="1"/>
  <c r="D66" i="1"/>
  <c r="D65" i="1" s="1"/>
  <c r="D64" i="1" s="1"/>
  <c r="C66" i="1"/>
  <c r="E61" i="1"/>
  <c r="E60" i="1" s="1"/>
  <c r="D61" i="1"/>
  <c r="D60" i="1" s="1"/>
  <c r="E57" i="1"/>
  <c r="D57" i="1"/>
  <c r="E52" i="1"/>
  <c r="E51" i="1" s="1"/>
  <c r="D52" i="1"/>
  <c r="D51" i="1" s="1"/>
  <c r="E49" i="1"/>
  <c r="D49" i="1"/>
  <c r="E47" i="1"/>
  <c r="D47" i="1"/>
  <c r="E44" i="1"/>
  <c r="D44" i="1"/>
  <c r="E40" i="1"/>
  <c r="E38" i="1"/>
  <c r="E36" i="1"/>
  <c r="E34" i="1"/>
  <c r="E30" i="1"/>
  <c r="E28" i="1"/>
  <c r="E26" i="1"/>
  <c r="E24" i="1"/>
  <c r="D40" i="1"/>
  <c r="E14" i="1"/>
  <c r="D14" i="1"/>
  <c r="D38" i="1"/>
  <c r="D36" i="1"/>
  <c r="D34" i="1"/>
  <c r="D30" i="1"/>
  <c r="D28" i="1"/>
  <c r="D26" i="1"/>
  <c r="D24" i="1"/>
  <c r="C109" i="1"/>
  <c r="D33" i="1" l="1"/>
  <c r="D32" i="1" s="1"/>
  <c r="E23" i="1"/>
  <c r="E22" i="1" s="1"/>
  <c r="D23" i="1"/>
  <c r="D22" i="1" s="1"/>
  <c r="D43" i="1"/>
  <c r="D42" i="1" s="1"/>
  <c r="E33" i="1"/>
  <c r="E32" i="1" s="1"/>
  <c r="E43" i="1"/>
  <c r="E42" i="1" s="1"/>
  <c r="E99" i="1"/>
  <c r="E98" i="1" s="1"/>
  <c r="E97" i="1" s="1"/>
  <c r="D98" i="1"/>
  <c r="D97" i="1" s="1"/>
  <c r="E80" i="1"/>
  <c r="E79" i="1" s="1"/>
  <c r="D80" i="1"/>
  <c r="D79" i="1" s="1"/>
  <c r="C147" i="1"/>
  <c r="C146" i="1" s="1"/>
  <c r="C145" i="1" s="1"/>
  <c r="C143" i="1"/>
  <c r="C141" i="1"/>
  <c r="C139" i="1"/>
  <c r="C137" i="1"/>
  <c r="C135" i="1"/>
  <c r="C131" i="1"/>
  <c r="C119" i="1"/>
  <c r="C106" i="1" s="1"/>
  <c r="C113" i="1"/>
  <c r="C111" i="1"/>
  <c r="C100" i="1"/>
  <c r="C99" i="1" s="1"/>
  <c r="C95" i="1"/>
  <c r="C94" i="1" s="1"/>
  <c r="C90" i="1"/>
  <c r="C89" i="1" s="1"/>
  <c r="C87" i="1"/>
  <c r="C85" i="1"/>
  <c r="C83" i="1"/>
  <c r="C81" i="1"/>
  <c r="C76" i="1"/>
  <c r="C75" i="1" s="1"/>
  <c r="C71" i="1" s="1"/>
  <c r="C69" i="1"/>
  <c r="C68" i="1" s="1"/>
  <c r="C65" i="1"/>
  <c r="C61" i="1"/>
  <c r="C60" i="1" s="1"/>
  <c r="C57" i="1"/>
  <c r="C52" i="1"/>
  <c r="C51" i="1" s="1"/>
  <c r="C49" i="1"/>
  <c r="C47" i="1"/>
  <c r="C44" i="1"/>
  <c r="C40" i="1"/>
  <c r="C38" i="1"/>
  <c r="C36" i="1"/>
  <c r="C34" i="1"/>
  <c r="C30" i="1"/>
  <c r="C28" i="1"/>
  <c r="C26" i="1"/>
  <c r="C24" i="1"/>
  <c r="C14" i="1"/>
  <c r="C23" i="1" l="1"/>
  <c r="C22" i="1" s="1"/>
  <c r="C80" i="1"/>
  <c r="C79" i="1" s="1"/>
  <c r="C43" i="1"/>
  <c r="C42" i="1" s="1"/>
  <c r="C33" i="1"/>
  <c r="C32" i="1" s="1"/>
  <c r="C64" i="1"/>
  <c r="E13" i="1"/>
  <c r="E186" i="1" s="1"/>
  <c r="D13" i="1"/>
  <c r="D186" i="1" s="1"/>
  <c r="C130" i="1"/>
  <c r="C98" i="1" l="1"/>
  <c r="C97" i="1" s="1"/>
  <c r="C13" i="1"/>
  <c r="C186" i="1" l="1"/>
</calcChain>
</file>

<file path=xl/sharedStrings.xml><?xml version="1.0" encoding="utf-8"?>
<sst xmlns="http://schemas.openxmlformats.org/spreadsheetml/2006/main" count="328" uniqueCount="322">
  <si>
    <t>к решению Представительного Собрания</t>
  </si>
  <si>
    <t>Прогнозируемое поступление доходов в бюджет муниципального района</t>
  </si>
  <si>
    <t>Код бюджетной классификации Российской Федерации</t>
  </si>
  <si>
    <t>Наименование доходов</t>
  </si>
  <si>
    <t>1 00 00000 00 0000 000</t>
  </si>
  <si>
    <t>1 01 00000 00 0000 000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</si>
  <si>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</si>
  <si>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</si>
  <si>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</si>
  <si>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</si>
  <si>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</si>
  <si>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</si>
  <si>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</si>
  <si>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</si>
  <si>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1 03 00000 00 0000 000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</si>
  <si>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</si>
  <si>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</si>
  <si>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</si>
  <si>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</si>
  <si>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</si>
  <si>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</si>
  <si>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1 03 02240 01 0000 110</t>
  </si>
  <si>
    <t>1 03 02241 01 0000 110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</si>
  <si>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</si>
  <si>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</si>
  <si>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1 03 02251 01 0000 110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</si>
  <si>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</si>
  <si>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</si>
  <si>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</si>
  <si>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Федеральном законом о федеральном бюджете в целях формирования дорожных фондов субъектов Российской Федерации)</t>
  </si>
  <si>
    <t>1 05 00000 00 0000 000</t>
  </si>
  <si>
    <t>1 05 01000 00 0000 110</t>
  </si>
  <si>
    <t>Налог, взимаемый в связи с применением упрощенной системы налогообложения</t>
  </si>
  <si>
    <t>1 05 01010 01 0000 110</t>
  </si>
  <si>
    <t>Налог, взимаемый с налогоплательщиков, выбравших в качестве объекта налогообложения доходы</t>
  </si>
  <si>
    <t>1 05 01011 01 0000 110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</si>
  <si>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</si>
  <si>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</si>
  <si>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</si>
  <si>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</si>
  <si>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1 05 03000 01 0000 110</t>
  </si>
  <si>
    <t>Единый сельскохозяйственный налог</t>
  </si>
  <si>
    <t>1 05 03010 01 0000 110</t>
  </si>
  <si>
    <t>1 11 00000 00 0000 000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</si>
  <si>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</si>
  <si>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</si>
  <si>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</si>
  <si>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</si>
  <si>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</si>
  <si>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</si>
  <si>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1 12 00000 00 0000 000</t>
  </si>
  <si>
    <t>1 12 01000 01 0000 120</t>
  </si>
  <si>
    <t>Плата за негативное воздействие на окружающую среду</t>
  </si>
  <si>
    <t>1 12 01010 01 0000 120</t>
  </si>
  <si>
    <t>Плата за выбросы загрязняющих веществ в атмосферный воздух стационарными объектами</t>
  </si>
  <si>
    <t>1 13 00000 00 0000 000</t>
  </si>
  <si>
    <t>1 13 01000 00 0000 130</t>
  </si>
  <si>
    <t>Доходы от оказания платных услуг (работ)</t>
  </si>
  <si>
    <t>1 13 01990 00 0000 130</t>
  </si>
  <si>
    <t xml:space="preserve">Прочие доходы от оказания платных услуг (работ) </t>
  </si>
  <si>
    <t>1 13 01995 05 0000 130</t>
  </si>
  <si>
    <t>Прочие доходы от оказания платных услуг (работ) получателями средств бюджетов муниципальных районов</t>
  </si>
  <si>
    <t>2 00 00000 00 0000 000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</si>
  <si>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</si>
  <si>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</si>
  <si>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</si>
  <si>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 бюджетной системы Российской Федерации</t>
  </si>
  <si>
    <t>2 02 15001 00 0000 150</t>
  </si>
  <si>
    <t>Дотации на выравнивание бюджетной обеспеченности</t>
  </si>
  <si>
    <t>2 02 15001 05 0000 150</t>
  </si>
  <si>
    <t>2 02 20000 00 0000 150</t>
  </si>
  <si>
    <t>2 02 29999 00 0000 150</t>
  </si>
  <si>
    <t>Прочие субсидии</t>
  </si>
  <si>
    <t>2 02 29999 05 0000 150</t>
  </si>
  <si>
    <t>Субсидии бюджетам муниципальных районов на дополнительное финансирование мероприятий по организации питания обучающихся из малоимущих и (или) многодетных семей, а также  обучающихся с ограниченными возможностями здоровья в  муниципальных общеобразовательных организациях</t>
  </si>
  <si>
    <t>Субсидии бюджетам муниципальных районов на приобретением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</si>
  <si>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Субсидии бюджетам муниципальных районов на мероприятия по внесению в Единый государственный реестр недвижимости сведений о границах муниципальных образований и границах населенных пунктов</t>
  </si>
  <si>
    <t>Субсидии бюджетам муниципальных районов  на предоставление мер социальной поддержки работникам муниципальных образовательных организаций</t>
  </si>
  <si>
    <t>2 02 30000 00 0000 150</t>
  </si>
  <si>
    <t>2 02 30013  00 0000 150</t>
  </si>
  <si>
    <t>Субвенции бюджетам муниципальных образований на обеспечение мер социальной поддержки реабилитированных лиц и лиц, признанных пострадавшими от политических репрессий</t>
  </si>
  <si>
    <t>2 02 30013  05 0000 150</t>
  </si>
  <si>
    <t>2 02  30027 00 0000 150</t>
  </si>
  <si>
    <t>Субвенции бюджетам  на содержание ребенка в семье опекуна и приемной семье, а также вознаграждение, причитающееся приемному родителю</t>
  </si>
  <si>
    <t>2 02  30027 05 0000 150</t>
  </si>
  <si>
    <t>Субвенции бюджетам муниципальных районов на содержание ребенка в семье опекуна  и приемной семье, а также вознаграждение, причитающееся приемному родителю</t>
  </si>
  <si>
    <t>2 02 39999 00 0000 150</t>
  </si>
  <si>
    <t xml:space="preserve">Прочие субвенции </t>
  </si>
  <si>
    <t>2 02 39999 05 0000 150</t>
  </si>
  <si>
    <t>Прочие субвенции  бюджетам муниципальных районов</t>
  </si>
  <si>
    <t>В том числе:</t>
  </si>
  <si>
    <t>Субвенции бюджетам муниципальных районов на обеспечение мер социальной поддержки ветеранов труда и тружеников тыла</t>
  </si>
  <si>
    <t>Субвенции бюджетам муниципальных районов на выплату ежемесячного пособия на ребенка</t>
  </si>
  <si>
    <t>Субвенции  бюджетам муниципальных районов для осуществления отдельных государственных полномочий, связанных с предоставлением социальной поддержки отдельным категориям граждан по обеспечению продовольственными товарами по сниженным ценам и выплатой ежемесячной денежной компенсации</t>
  </si>
  <si>
    <t>Субвенции бюджетам муниципальных районов на содержание работников, осуществляющих переданные государственные полномочия в сфере социальной защиты населения</t>
  </si>
  <si>
    <t>Субвенции, передаваемые органам местного самоуправления муниципальных районов для осуществления государственных полномочий по предоставлению мер социальной поддержки работникам муниципальных учреждений культуры на оплату жилья и коммунальных услуг</t>
  </si>
  <si>
    <t>Субвенции бюджетам муниципальных районов на  реализацию основных общеобразовательных и дополнительных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средства обучения, игр, игрушек (за исключением расходов на содержание зданий и оплату коммунальных услуг)</t>
  </si>
  <si>
    <t xml:space="preserve">Субвенции бюджетам муниципальных районов на содержание работников, осуществляющих переданные государственные полномочия по выплате компенсации части родительской платы </t>
  </si>
  <si>
    <t>Субвенции бюджетам муниципальных районов на реализацию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услуг)</t>
  </si>
  <si>
    <t>Субвенции бюджетам муниципальных районов для осуществления государственных полномочий по  финансовому обеспечению мер социальной поддержки на предоставление компенсации расходов на оплату жилых помещений, отопления и освещение работникам муниципальных образовательных организаций</t>
  </si>
  <si>
    <t>Субвенции  бюджетам муниципальных районов на осуществление отдельных государственных полномочий в сфере архивного дела</t>
  </si>
  <si>
    <t>Субвенции бюджетам муниципальных районов на осуществление отдельных государственных полномочий по организации и обеспечению деятельности административных комиссий</t>
  </si>
  <si>
    <t>Субвенции бюджетам муниципальных районов на 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</si>
  <si>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Субвенции бюджетам муниципальных районов  на осуществление отдельных государственных полномочий в сфере трудовых отношений</t>
  </si>
  <si>
    <t>Субвенции бюджетам муниципальных районов на осуществление отдельных государственных полномочий по расчету и предоставлению дотаций на выравнивание бюджетной обеспеченности поселений за счет средств областного бюджета</t>
  </si>
  <si>
    <t xml:space="preserve">Субвенции, передаваемые органам местного самоуправления муниципальных районов на организацию проведения мероприятий при осуществлении деятельности по обращению с животными без владельцев </t>
  </si>
  <si>
    <t>Субвенции, передаваемые органам местного самоуправления муниципальных районов на содержание работников, осуществляющих отдельные государственные полномочия на  организацию проведения мероприятий  при осуществлении деятельности по обращению с животными без владельцев</t>
  </si>
  <si>
    <t>ВСЕГО ДОХОДОВ</t>
  </si>
  <si>
    <t>Курчатовского района Курской области</t>
  </si>
  <si>
    <t>(рублей)</t>
  </si>
  <si>
    <t>1 05 04000 02 0000 110</t>
  </si>
  <si>
    <t>1 05 04020 02 0000 110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</si>
  <si>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</si>
  <si>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</si>
  <si>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>1 11 05013 13 0000 120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</si>
  <si>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 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</si>
  <si>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</si>
  <si>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</si>
  <si>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1 11 05075 05 0000 120</t>
  </si>
  <si>
    <t>Доходы от сдачи в аренду имущества, составляющего казну муниципальных районов (за исключением земельных участков)</t>
  </si>
  <si>
    <t>1 11 05300 00 0000 120</t>
  </si>
  <si>
    <t>1 11 05320 00 0000 120</t>
  </si>
  <si>
    <t>1 11 05325 05 0000 120</t>
  </si>
  <si>
    <t>ДОХОДЫ ОТ ПРОДАЖИ МАТЕРИАЛЬНЫХ и НЕМАТЕРИАЛЬНЫХ АКТИВОВ</t>
  </si>
  <si>
    <t>1 14 06000 00 0000 430</t>
  </si>
  <si>
    <t>Доходы от продажи земельных участков находящихся в государственной и муниципальной собственности</t>
  </si>
  <si>
    <t>1 14 06010 00 0000 430</t>
  </si>
  <si>
    <t>1 14 06013 13 0000 430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</si>
  <si>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поселений </t>
  </si>
  <si>
    <t>1 16 00000 00 0000 000</t>
  </si>
  <si>
    <t>1 16 01000 01 0000 140</t>
  </si>
  <si>
    <t>1 16 01050 01 0000 140</t>
  </si>
  <si>
    <t>1 16 01053 01 0000 140</t>
  </si>
  <si>
    <t>1 16 01060 01 0000 140</t>
  </si>
  <si>
    <t>1 16 01063 01 0000 140</t>
  </si>
  <si>
    <t>1 16 01200 01 0000 140</t>
  </si>
  <si>
    <t>1 16 01203 01 0000 140</t>
  </si>
  <si>
    <t>1 16 07000 01 0000 140</t>
  </si>
  <si>
    <t>ШТРАФЫ, САНКЦИИ, ВОЗМЕЩЕНИЕ УЩЕРБА</t>
  </si>
  <si>
    <t>Административные штрафы, установленные Кодексом Российской Федерации об административных правонарушениях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</si>
  <si>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 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</si>
  <si>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</si>
  <si>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</si>
  <si>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</si>
  <si>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</si>
  <si>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организации, действующей от имени Российской Федерации</t>
  </si>
  <si>
    <t>НАЛОГОВЫЕ И НЕНАЛОГОВЫЕ ДОХОДЫ</t>
  </si>
  <si>
    <t>НАЛОГ НА ПРИБЫЛЬ, ДОХОДЫ</t>
  </si>
  <si>
    <t xml:space="preserve">НАЛОГИ НА ТОВАРЫ (РАБОТЫ, УСЛУГИ), РЕАЛИЗУЕМЫЕ НА ТЕРРИТОРИИ РОССИЙСКОЙ ФЕДЕРАЦИИ </t>
  </si>
  <si>
    <t>НАЛОГИ НА СОВОКУПНЫЙ ДОХОД</t>
  </si>
  <si>
    <t>ДОХОДЫ ОТ ИСПОЛЬЗОВАНИЯ ИМУЩЕСТВА, НАХОДЯЩЕГОСЯ В ГОСУДАРСТВЕННОЙ ИМУНИЦИПАЛЬНОЙ СОБСТВЕННОСТИ</t>
  </si>
  <si>
    <t>ПЛАТЕЖИ ПРИ ПОЛЬЗОВАНИИ ПРИРОДНЫМИ РЕСУРСАМИ</t>
  </si>
  <si>
    <t>БЕЗВОЗМЕЗДНЫЕ ПОСТУПЛЕНИЯ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</si>
  <si>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</si>
  <si>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2 02 35302 00 0000 150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</si>
  <si>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</si>
  <si>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2 02 35302 05 0000 150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</si>
  <si>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</si>
  <si>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2 02 35303 00 0000 150</t>
  </si>
  <si>
    <t>2 02 35303 05 0000 150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</si>
  <si>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</si>
  <si>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1 13 02995 05 0000 130</t>
  </si>
  <si>
    <t>Прочие доходы от компенсации затрат бюджетов муниципальных районов</t>
  </si>
  <si>
    <t>Прочие доходы от компенсации затрат государства</t>
  </si>
  <si>
    <t>1 13 02990 00 0000 130</t>
  </si>
  <si>
    <t>Доходы от компенсации затрат государства</t>
  </si>
  <si>
    <t>1 13 02000 00 0000 130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</si>
  <si>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</si>
  <si>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</si>
  <si>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</si>
  <si>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</si>
  <si>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>2 02 25304 00 0000 150</t>
  </si>
  <si>
    <t>2 02 25304 05 0000 150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</si>
  <si>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Федеральном законом о федеральном бюджете в целях формирования дорожных фондов субъектов Российской Федерации)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</si>
  <si>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защите их прав</t>
  </si>
  <si>
    <t>Субсидии бюджетам муниципальных районов на со финансирование расходных обязательств муниципальных образований, связанных с организацией отдыха детей в каникулярное время</t>
  </si>
  <si>
    <t>Субвенции бюджетам муниципальных районов на осуществление ежемесячных выплат на детей в возрасте от трех до семи лет включительно по доставке за счёт средств областного бюджета</t>
  </si>
  <si>
    <t xml:space="preserve">Субвенция на содержание работников, осуществляющих ежемесячные денежные выплаты на ребенка в возрасте от 3 до 7 лет, в части оплаты труда </t>
  </si>
  <si>
    <t>Субвенции бюджетам муниципальных районов по осуществлению выплаты компенсации части родительской платы за присмотр и уход за детьми, посещавшими образовательные организации, реализующие образовательные программы дошкольного образования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</si>
  <si>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</si>
  <si>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Субвенции бюджетам бюджетной системы Российской Федерации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</si>
  <si>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</si>
  <si>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Субвенции бюджетам муниципальных районов  на содержание работников, осуществляющих переданные государственные полномочия по организации и осуществлению деятельности  по опеке  и попечительству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</si>
  <si>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</si>
  <si>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</si>
  <si>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 xml:space="preserve"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муниципальных районов </t>
  </si>
  <si>
    <t>Прочие субсидии бюджетам муниципальных районов</t>
  </si>
  <si>
    <t>1 01 02080 01 0000 110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</si>
  <si>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</si>
  <si>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Субсидия на реализацию проекта "Народный бюджет"</t>
  </si>
  <si>
    <t>ПРОЧИЕ НЕНАЛОГОВЫЕ ПЛАТЕЖИ</t>
  </si>
  <si>
    <t>1 17 00000 00 0000 000</t>
  </si>
  <si>
    <t>Инициативные платежи</t>
  </si>
  <si>
    <t>1 17 15000 00 0000 150</t>
  </si>
  <si>
    <t>Инициативные платежи зачисляемые в бюджеты муниципальных районов</t>
  </si>
  <si>
    <t>1 17 15030 05 0000 150</t>
  </si>
  <si>
    <t>1 16 07010 00 0000 140</t>
  </si>
  <si>
    <t>1 16 07010 05 0000 140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</si>
  <si>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</si>
  <si>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</si>
  <si>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Субсидия на строительство (реконструкцию), капитальный ремонт, ремонт и содержание автомобильных дорог общего пользования местного значения</t>
  </si>
  <si>
    <t>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</si>
  <si>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</si>
  <si>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2 02 35120 05 0000 150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</si>
  <si>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</si>
  <si>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1 12 01030 01 0000 120 </t>
  </si>
  <si>
    <t>Плата за сбросы загрязняющих веществ в водные объекты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</si>
  <si>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</si>
  <si>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1 16 01190 01 0000 140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</si>
  <si>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</si>
  <si>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инспекторами Счетной палаты Российской Федерации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</si>
  <si>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</si>
  <si>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</si>
  <si>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2 02 35930 00 0000 150</t>
  </si>
  <si>
    <t>2 02 35930 05 0000 150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</si>
  <si>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</si>
  <si>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2 02 35082 05 0000 150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</si>
  <si>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</si>
  <si>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2 02 35082 00 0000 150</t>
  </si>
  <si>
    <t>Субвенция на оплату договоров аренды жилья работникам сельских населенных пунктов</t>
  </si>
  <si>
    <t xml:space="preserve">Субвенции, на финансирование ЖКУ работникам муниципальных образовательных организаций 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</si>
  <si>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</si>
  <si>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</si>
  <si>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1 11 09080 00 0000 120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</si>
  <si>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 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</si>
  <si>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1 11 09080 05 0000 120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</si>
  <si>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</si>
  <si>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</si>
  <si>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1 11 05020 00 0000 120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</si>
  <si>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</si>
  <si>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</si>
  <si>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Федеральном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</si>
  <si>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</si>
  <si>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ОКАЗАНИЯ ПЛАТНЫХ УСЛУГ  И КОМПЕНСАЦИИ ЗАТРАТ ГОСУДАРСТВА</t>
  </si>
  <si>
    <t>Доходы от продажи земельных участков государственная собственность на которые не разграничена</t>
  </si>
  <si>
    <t xml:space="preserve">                                     Приложение №2</t>
  </si>
  <si>
    <t>2 02 25179 00 0000 150</t>
  </si>
  <si>
    <t>2 02 25179 05 0000 150</t>
  </si>
  <si>
    <t>Субсидия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</si>
  <si>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Субсидия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</si>
  <si>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2 02 25213 00 0000 150</t>
  </si>
  <si>
    <t>2 02 25213 05 0000 150</t>
  </si>
  <si>
    <t>Субсидии бюджетам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</si>
  <si>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Субсидии бюджетам муниципальных районов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</si>
  <si>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2 02 25172 00 0000 150</t>
  </si>
  <si>
    <t>2 02 25172 05 0000 150</t>
  </si>
  <si>
    <t>Субсидии бюджетам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</si>
  <si>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</si>
  <si>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2 02 25467 00 0000 150</t>
  </si>
  <si>
    <t>2 02 25467 05 0000 150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</si>
  <si>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</si>
  <si>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</si>
  <si>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Субсидия на выплату зарплатыс начислениями работникам культуры</t>
  </si>
  <si>
    <t>Субсидия на модернизацию, реконструкцию объектов систем водоснабжения в целях обеспечения населения экологически чистой питьевой водой</t>
  </si>
  <si>
    <t>2 02 40000 00 0000 150</t>
  </si>
  <si>
    <t>Иные межбюджетные трансферты</t>
  </si>
  <si>
    <t>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</si>
  <si>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</si>
  <si>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</si>
  <si>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</si>
  <si>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2 18 00000 00 0000 000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</si>
  <si>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</si>
  <si>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2 18 00000 00 0000 150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</si>
  <si>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</si>
  <si>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2 18 00000 05 0000 150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</si>
  <si>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</si>
  <si>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2 18 60010 05 0000 150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</si>
  <si>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</si>
  <si>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</si>
  <si>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</si>
  <si>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2 19 00000 05 0000 150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</si>
  <si>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</si>
  <si>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2 19 60010 05 0000 150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</si>
  <si>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</si>
  <si>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2 19 35082 05 0000 150</t>
  </si>
  <si>
    <t>Возврат остатков субвенций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из бюджетов муниципальных районов</t>
  </si>
  <si>
    <t>1 11 05400 00 0000 120</t>
  </si>
  <si>
    <t>1 11 05410 00 0000 120</t>
  </si>
  <si>
    <t>1 11 05410 05 0000 120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</si>
  <si>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находящихся в государственной или муниципальной собственности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</si>
  <si>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</si>
  <si>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и не предоставлены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</si>
  <si>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>1 14 02000 00 0000 000</t>
  </si>
  <si>
    <t>1 14 02050 05 0000 440</t>
  </si>
  <si>
    <t>1 14 02052 05 0000 440</t>
  </si>
  <si>
    <t>1 14 00000 00 0000 000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</si>
  <si>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</si>
  <si>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</si>
  <si>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</si>
  <si>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1 16 07090 00 0000 140</t>
  </si>
  <si>
    <t>1 16 07090 05 0000 140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</si>
  <si>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</si>
  <si>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</si>
  <si>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2 02 15002 00 0000 150</t>
  </si>
  <si>
    <t>2 02 15002 05 0000 150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</si>
  <si>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</si>
  <si>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</si>
  <si>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2 02 19999 00 0000 150</t>
  </si>
  <si>
    <t>2 02 19999 05 0000 150</t>
  </si>
  <si>
    <t>Прочие дотации</t>
  </si>
  <si>
    <t>Прочие дотации бюджетам муниципальных районов</t>
  </si>
  <si>
    <t>0</t>
  </si>
  <si>
    <t>2 07 00000 00 0000 150</t>
  </si>
  <si>
    <t>ПРОЧИЕ БЕЗВОЗМЕЗДНЫЕ ПОСТУПЛЕНИЯ</t>
  </si>
  <si>
    <t>2 07 05000 05 0000 150</t>
  </si>
  <si>
    <t>Прочие безвозмездные поступления в бюджеты муниципальных районов</t>
  </si>
  <si>
    <t>2 07 05020 05 0000 150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</si>
  <si>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</si>
  <si>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2 07 05030 05 0000 150</t>
  </si>
  <si>
    <t xml:space="preserve">от          2023г. № </t>
  </si>
  <si>
    <t>"Курчатовский район" Курской области в 2024году и в плановом периоде 2025 и 2026 годов</t>
  </si>
  <si>
    <t>Сумма  на 2024 год</t>
  </si>
  <si>
    <t>Сумма  на 2026 год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</si>
  <si>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</si>
  <si>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</si>
  <si>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1 01 02130 01 0000 110</t>
  </si>
  <si>
    <t>1 01 02140 01 0000 110</t>
  </si>
  <si>
    <t>Сумма на          2025 год</t>
  </si>
  <si>
    <t>2 02 25098 00 0000 150</t>
  </si>
  <si>
    <t>2 02 25098 05 0000 150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</si>
  <si>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</si>
  <si>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Субсидии бюджетам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</si>
</sst>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22272F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9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6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/>
    <xf numFmtId="0" fontId="0" fillId="0" borderId="1" xfId="0" applyBorder="1"/>
    <xf numFmtId="0" fontId="8" fillId="0" borderId="1" xfId="0" applyFont="1" applyBorder="1" applyAlignment="1">
      <alignment horizontal="center"/>
    </xf>
    <xf numFmtId="4" fontId="6" fillId="0" borderId="1" xfId="0" applyNumberFormat="1" applyFont="1" applyBorder="1" applyAlignment="1"/>
    <xf numFmtId="4" fontId="10" fillId="0" borderId="1" xfId="0" applyNumberFormat="1" applyFont="1" applyBorder="1" applyAlignment="1"/>
    <xf numFmtId="4" fontId="2" fillId="0" borderId="1" xfId="0" applyNumberFormat="1" applyFont="1" applyBorder="1" applyAlignment="1">
      <alignment wrapText="1"/>
    </xf>
    <xf numFmtId="4" fontId="11" fillId="0" borderId="1" xfId="0" applyNumberFormat="1" applyFont="1" applyBorder="1" applyAlignment="1"/>
    <xf numFmtId="4" fontId="12" fillId="0" borderId="1" xfId="0" applyNumberFormat="1" applyFont="1" applyBorder="1" applyAlignment="1">
      <alignment wrapText="1"/>
    </xf>
    <xf numFmtId="0" fontId="11" fillId="0" borderId="1" xfId="0" applyFont="1" applyBorder="1" applyAlignment="1">
      <alignment vertical="center" wrapText="1"/>
    </xf>
    <xf numFmtId="4" fontId="10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vertical="top" wrapText="1"/>
    </xf>
    <xf numFmtId="4" fontId="12" fillId="0" borderId="1" xfId="0" applyNumberFormat="1" applyFont="1" applyBorder="1" applyAlignment="1"/>
    <xf numFmtId="4" fontId="2" fillId="0" borderId="1" xfId="0" applyNumberFormat="1" applyFont="1" applyBorder="1" applyAlignment="1"/>
    <xf numFmtId="0" fontId="2" fillId="0" borderId="1" xfId="0" applyFont="1" applyBorder="1" applyAlignment="1">
      <alignment vertical="distributed"/>
    </xf>
    <xf numFmtId="0" fontId="2" fillId="0" borderId="1" xfId="0" applyFont="1" applyBorder="1" applyAlignment="1">
      <alignment vertical="distributed" wrapText="1"/>
    </xf>
    <xf numFmtId="4" fontId="12" fillId="0" borderId="1" xfId="0" applyNumberFormat="1" applyFont="1" applyFill="1" applyBorder="1" applyAlignment="1"/>
    <xf numFmtId="4" fontId="2" fillId="0" borderId="1" xfId="0" applyNumberFormat="1" applyFont="1" applyFill="1" applyBorder="1" applyAlignment="1"/>
    <xf numFmtId="0" fontId="11" fillId="0" borderId="0" xfId="0" applyFont="1" applyAlignment="1">
      <alignment vertical="center" wrapText="1"/>
    </xf>
    <xf numFmtId="0" fontId="2" fillId="0" borderId="1" xfId="0" applyFont="1" applyBorder="1" applyAlignment="1">
      <alignment horizontal="left" vertical="top" wrapText="1"/>
    </xf>
    <xf numFmtId="3" fontId="14" fillId="0" borderId="1" xfId="0" applyNumberFormat="1" applyFont="1" applyFill="1" applyBorder="1" applyAlignment="1"/>
    <xf numFmtId="3" fontId="11" fillId="0" borderId="1" xfId="0" applyNumberFormat="1" applyFont="1" applyFill="1" applyBorder="1" applyAlignment="1"/>
    <xf numFmtId="3" fontId="11" fillId="0" borderId="1" xfId="0" applyNumberFormat="1" applyFont="1" applyBorder="1" applyAlignment="1"/>
    <xf numFmtId="0" fontId="13" fillId="0" borderId="1" xfId="0" applyFont="1" applyBorder="1" applyAlignment="1">
      <alignment vertical="top" wrapText="1"/>
    </xf>
    <xf numFmtId="0" fontId="13" fillId="0" borderId="1" xfId="0" applyFont="1" applyBorder="1" applyAlignment="1">
      <alignment wrapText="1"/>
    </xf>
    <xf numFmtId="0" fontId="11" fillId="0" borderId="1" xfId="0" applyFont="1" applyBorder="1" applyAlignment="1">
      <alignment horizontal="justify" vertical="center"/>
    </xf>
    <xf numFmtId="0" fontId="11" fillId="0" borderId="1" xfId="0" applyFont="1" applyBorder="1" applyAlignment="1"/>
    <xf numFmtId="0" fontId="11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4" fontId="2" fillId="0" borderId="1" xfId="0" applyNumberFormat="1" applyFont="1" applyBorder="1" applyAlignment="1">
      <alignment vertical="top"/>
    </xf>
    <xf numFmtId="0" fontId="2" fillId="0" borderId="1" xfId="0" applyFont="1" applyBorder="1" applyAlignment="1">
      <alignment vertical="center"/>
    </xf>
    <xf numFmtId="0" fontId="11" fillId="2" borderId="1" xfId="0" applyFont="1" applyFill="1" applyBorder="1" applyAlignment="1">
      <alignment vertical="center" wrapText="1"/>
    </xf>
    <xf numFmtId="4" fontId="11" fillId="2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/>
    <xf numFmtId="0" fontId="6" fillId="0" borderId="1" xfId="0" applyFont="1" applyBorder="1" applyAlignment="1"/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vertical="top"/>
    </xf>
    <xf numFmtId="0" fontId="6" fillId="0" borderId="1" xfId="0" applyFont="1" applyBorder="1" applyAlignment="1">
      <alignment vertical="center"/>
    </xf>
    <xf numFmtId="0" fontId="10" fillId="0" borderId="1" xfId="0" applyFont="1" applyBorder="1" applyAlignment="1">
      <alignment vertical="center"/>
    </xf>
    <xf numFmtId="0" fontId="10" fillId="0" borderId="1" xfId="0" applyFont="1" applyBorder="1" applyAlignment="1"/>
    <xf numFmtId="0" fontId="2" fillId="0" borderId="1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vertical="top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top" wrapText="1"/>
    </xf>
    <xf numFmtId="0" fontId="12" fillId="0" borderId="1" xfId="0" applyFont="1" applyBorder="1" applyAlignment="1">
      <alignment vertical="center"/>
    </xf>
    <xf numFmtId="0" fontId="12" fillId="0" borderId="1" xfId="0" applyFont="1" applyBorder="1" applyAlignment="1">
      <alignment wrapText="1"/>
    </xf>
    <xf numFmtId="0" fontId="12" fillId="0" borderId="1" xfId="0" applyFont="1" applyFill="1" applyBorder="1" applyAlignment="1">
      <alignment vertical="center"/>
    </xf>
    <xf numFmtId="0" fontId="12" fillId="0" borderId="1" xfId="0" applyFont="1" applyFill="1" applyBorder="1" applyAlignment="1">
      <alignment wrapText="1"/>
    </xf>
    <xf numFmtId="0" fontId="1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2" fillId="0" borderId="2" xfId="0" applyFont="1" applyBorder="1" applyAlignment="1">
      <alignment wrapText="1"/>
    </xf>
    <xf numFmtId="0" fontId="13" fillId="0" borderId="1" xfId="0" applyFont="1" applyBorder="1" applyAlignment="1"/>
    <xf numFmtId="0" fontId="6" fillId="0" borderId="1" xfId="0" applyFont="1" applyBorder="1" applyAlignment="1">
      <alignment vertical="center" wrapText="1"/>
    </xf>
    <xf numFmtId="0" fontId="14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top" wrapText="1"/>
    </xf>
    <xf numFmtId="0" fontId="11" fillId="0" borderId="1" xfId="0" applyFont="1" applyBorder="1" applyAlignment="1">
      <alignment vertical="center"/>
    </xf>
    <xf numFmtId="0" fontId="14" fillId="0" borderId="1" xfId="0" applyFont="1" applyBorder="1" applyAlignment="1">
      <alignment vertical="center" wrapText="1"/>
    </xf>
    <xf numFmtId="49" fontId="2" fillId="0" borderId="1" xfId="0" applyNumberFormat="1" applyFont="1" applyBorder="1" applyAlignment="1">
      <alignment wrapText="1"/>
    </xf>
    <xf numFmtId="49" fontId="6" fillId="0" borderId="1" xfId="0" applyNumberFormat="1" applyFont="1" applyBorder="1" applyAlignment="1">
      <alignment vertical="center"/>
    </xf>
    <xf numFmtId="49" fontId="2" fillId="0" borderId="1" xfId="0" applyNumberFormat="1" applyFont="1" applyBorder="1" applyAlignment="1">
      <alignment vertical="top" wrapText="1"/>
    </xf>
    <xf numFmtId="0" fontId="2" fillId="0" borderId="1" xfId="0" applyFont="1" applyBorder="1" applyAlignment="1">
      <alignment vertical="top"/>
    </xf>
    <xf numFmtId="4" fontId="14" fillId="0" borderId="1" xfId="0" applyNumberFormat="1" applyFont="1" applyBorder="1" applyAlignment="1"/>
    <xf numFmtId="0" fontId="15" fillId="0" borderId="1" xfId="0" applyFont="1" applyBorder="1" applyAlignment="1"/>
    <xf numFmtId="0" fontId="16" fillId="0" borderId="1" xfId="0" applyFont="1" applyBorder="1" applyAlignment="1">
      <alignment vertical="top" wrapText="1"/>
    </xf>
    <xf numFmtId="4" fontId="11" fillId="0" borderId="1" xfId="0" applyNumberFormat="1" applyFont="1" applyBorder="1" applyAlignment="1">
      <alignment horizontal="center"/>
    </xf>
    <xf numFmtId="0" fontId="15" fillId="0" borderId="1" xfId="0" applyFont="1" applyBorder="1"/>
    <xf numFmtId="0" fontId="6" fillId="0" borderId="1" xfId="0" applyFont="1" applyBorder="1" applyAlignment="1">
      <alignment horizontal="justify" vertical="top" wrapText="1"/>
    </xf>
    <xf numFmtId="4" fontId="6" fillId="0" borderId="1" xfId="0" applyNumberFormat="1" applyFont="1" applyBorder="1"/>
    <xf numFmtId="0" fontId="13" fillId="0" borderId="1" xfId="0" applyFont="1" applyBorder="1"/>
    <xf numFmtId="0" fontId="2" fillId="0" borderId="1" xfId="0" applyFont="1" applyBorder="1" applyAlignment="1">
      <alignment horizontal="justify" vertical="top" wrapText="1"/>
    </xf>
    <xf numFmtId="4" fontId="2" fillId="0" borderId="1" xfId="0" applyNumberFormat="1" applyFont="1" applyBorder="1"/>
    <xf numFmtId="4" fontId="2" fillId="0" borderId="1" xfId="0" applyNumberFormat="1" applyFont="1" applyBorder="1" applyAlignment="1">
      <alignment horizontal="right"/>
    </xf>
    <xf numFmtId="49" fontId="2" fillId="0" borderId="1" xfId="0" applyNumberFormat="1" applyFont="1" applyBorder="1" applyAlignment="1">
      <alignment horizontal="right" wrapText="1"/>
    </xf>
    <xf numFmtId="0" fontId="17" fillId="0" borderId="1" xfId="0" applyFont="1" applyBorder="1"/>
    <xf numFmtId="0" fontId="18" fillId="0" borderId="1" xfId="0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4" fontId="11" fillId="0" borderId="3" xfId="0" applyNumberFormat="1" applyFont="1" applyBorder="1" applyAlignment="1"/>
    <xf numFmtId="0" fontId="13" fillId="2" borderId="1" xfId="0" applyFont="1" applyFill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3" fillId="0" borderId="0" xfId="0" applyFont="1"/>
    <xf numFmtId="4" fontId="13" fillId="2" borderId="0" xfId="0" applyNumberFormat="1" applyFont="1" applyFill="1" applyAlignment="1">
      <alignment horizontal="right" wrapText="1"/>
    </xf>
    <xf numFmtId="4" fontId="2" fillId="0" borderId="1" xfId="0" applyNumberFormat="1" applyFont="1" applyBorder="1" applyAlignment="1">
      <alignment horizontal="center"/>
    </xf>
    <xf numFmtId="0" fontId="11" fillId="0" borderId="0" xfId="0" applyFont="1" applyAlignment="1">
      <alignment horizontal="justify" vertical="center"/>
    </xf>
    <xf numFmtId="0" fontId="2" fillId="0" borderId="2" xfId="0" applyFont="1" applyBorder="1" applyAlignment="1">
      <alignment vertical="center"/>
    </xf>
    <xf numFmtId="0" fontId="11" fillId="0" borderId="3" xfId="0" applyFont="1" applyBorder="1" applyAlignment="1">
      <alignment horizontal="justify" vertic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right"/>
    </xf>
    <xf numFmtId="9" fontId="9" fillId="0" borderId="0" xfId="1" applyFont="1" applyFill="1" applyAlignment="1">
      <alignment horizontal="right" wrapText="1"/>
    </xf>
    <xf numFmtId="0" fontId="9" fillId="0" borderId="0" xfId="0" applyFont="1" applyAlignment="1">
      <alignment horizontal="right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86"/>
  <sheetViews>
    <sheetView tabSelected="1" view="pageBreakPreview" topLeftCell="A170" zoomScale="93" zoomScaleNormal="93" zoomScaleSheetLayoutView="93" workbookViewId="0">
      <selection activeCell="A75" sqref="A75:XFD75"/>
    </sheetView>
  </sheetViews>
  <sheetFormatPr defaultRowHeight="15" x14ac:dyDescent="0.25"/>
  <cols>
    <col min="1" max="1" width="23.42578125" customWidth="1"/>
    <col min="2" max="2" width="52.85546875" customWidth="1"/>
    <col min="3" max="3" width="14.5703125" customWidth="1"/>
    <col min="4" max="4" width="16.42578125" customWidth="1"/>
    <col min="5" max="5" width="15" customWidth="1"/>
  </cols>
  <sheetData>
    <row r="3" spans="1:5" x14ac:dyDescent="0.25">
      <c r="A3" s="1"/>
      <c r="B3" s="96" t="s">
        <v>235</v>
      </c>
      <c r="C3" s="96"/>
      <c r="D3" s="96"/>
      <c r="E3" s="96"/>
    </row>
    <row r="4" spans="1:5" x14ac:dyDescent="0.25">
      <c r="A4" s="1"/>
      <c r="B4" s="97" t="s">
        <v>0</v>
      </c>
      <c r="C4" s="97"/>
      <c r="D4" s="97"/>
      <c r="E4" s="97"/>
    </row>
    <row r="5" spans="1:5" x14ac:dyDescent="0.25">
      <c r="A5" s="1"/>
      <c r="B5" s="98" t="s">
        <v>108</v>
      </c>
      <c r="C5" s="98"/>
      <c r="D5" s="98"/>
      <c r="E5" s="98"/>
    </row>
    <row r="6" spans="1:5" x14ac:dyDescent="0.25">
      <c r="A6" s="1"/>
      <c r="B6" s="98" t="s">
        <v>309</v>
      </c>
      <c r="C6" s="98"/>
      <c r="D6" s="98"/>
      <c r="E6" s="98"/>
    </row>
    <row r="7" spans="1:5" ht="15.75" x14ac:dyDescent="0.25">
      <c r="A7" s="1"/>
      <c r="B7" s="94"/>
      <c r="C7" s="94"/>
      <c r="D7" s="94"/>
      <c r="E7" s="94"/>
    </row>
    <row r="8" spans="1:5" ht="18.75" x14ac:dyDescent="0.3">
      <c r="A8" s="95" t="s">
        <v>1</v>
      </c>
      <c r="B8" s="95"/>
      <c r="C8" s="95"/>
      <c r="D8" s="95"/>
      <c r="E8" s="95"/>
    </row>
    <row r="9" spans="1:5" ht="18.75" x14ac:dyDescent="0.3">
      <c r="A9" s="95" t="s">
        <v>310</v>
      </c>
      <c r="B9" s="95"/>
      <c r="C9" s="95"/>
      <c r="D9" s="95"/>
      <c r="E9" s="95"/>
    </row>
    <row r="10" spans="1:5" x14ac:dyDescent="0.25">
      <c r="A10" s="1"/>
      <c r="B10" s="1"/>
      <c r="C10" s="1"/>
      <c r="D10" s="1"/>
      <c r="E10" s="2" t="s">
        <v>109</v>
      </c>
    </row>
    <row r="11" spans="1:5" ht="39" x14ac:dyDescent="0.25">
      <c r="A11" s="3" t="s">
        <v>2</v>
      </c>
      <c r="B11" s="4" t="s">
        <v>3</v>
      </c>
      <c r="C11" s="4" t="s">
        <v>311</v>
      </c>
      <c r="D11" s="4" t="s">
        <v>317</v>
      </c>
      <c r="E11" s="4" t="s">
        <v>312</v>
      </c>
    </row>
    <row r="12" spans="1:5" x14ac:dyDescent="0.25">
      <c r="A12" s="5">
        <v>1</v>
      </c>
      <c r="B12" s="6">
        <v>2</v>
      </c>
      <c r="C12" s="6">
        <v>3</v>
      </c>
      <c r="D12" s="6">
        <v>4</v>
      </c>
      <c r="E12" s="6">
        <v>5</v>
      </c>
    </row>
    <row r="13" spans="1:5" x14ac:dyDescent="0.25">
      <c r="A13" s="42" t="s">
        <v>4</v>
      </c>
      <c r="B13" s="40" t="s">
        <v>146</v>
      </c>
      <c r="C13" s="10">
        <f>C14+C22+C32+C42+C60+C64+C71+C79+C94</f>
        <v>193030468.25</v>
      </c>
      <c r="D13" s="10">
        <f>D14+D22+D32+D42+D60+D64+D71+D79+D94</f>
        <v>186508309</v>
      </c>
      <c r="E13" s="10">
        <f>E14+E22+E32+E42+E60+E64+E71+E79+E94</f>
        <v>199087587</v>
      </c>
    </row>
    <row r="14" spans="1:5" x14ac:dyDescent="0.25">
      <c r="A14" s="43" t="s">
        <v>5</v>
      </c>
      <c r="B14" s="40" t="s">
        <v>147</v>
      </c>
      <c r="C14" s="10">
        <f>SUM(C15)</f>
        <v>170701511</v>
      </c>
      <c r="D14" s="10">
        <f>SUM(D15)</f>
        <v>163904919</v>
      </c>
      <c r="E14" s="10">
        <f>SUM(E15)</f>
        <v>176148858</v>
      </c>
    </row>
    <row r="15" spans="1:5" x14ac:dyDescent="0.25">
      <c r="A15" s="44" t="s">
        <v>6</v>
      </c>
      <c r="B15" s="45" t="s">
        <v>7</v>
      </c>
      <c r="C15" s="11">
        <f>C16+C17+C18+C19+C20+C21</f>
        <v>170701511</v>
      </c>
      <c r="D15" s="11">
        <f>D16+D17+D18+D19+D20+D21</f>
        <v>163904919</v>
      </c>
      <c r="E15" s="11">
        <f>E16+E17+E18+E19+E20+E21</f>
        <v>176148858</v>
      </c>
    </row>
    <row r="16" spans="1:5" ht="65.25" customHeight="1" x14ac:dyDescent="0.25">
      <c r="A16" s="46" t="s">
        <v>8</v>
      </c>
      <c r="B16" s="17" t="s">
        <v>9</v>
      </c>
      <c r="C16" s="13">
        <v>165264970</v>
      </c>
      <c r="D16" s="12">
        <v>158762138</v>
      </c>
      <c r="E16" s="13">
        <v>170788467</v>
      </c>
    </row>
    <row r="17" spans="1:5" ht="95.25" customHeight="1" x14ac:dyDescent="0.25">
      <c r="A17" s="46" t="s">
        <v>10</v>
      </c>
      <c r="B17" s="17" t="s">
        <v>11</v>
      </c>
      <c r="C17" s="13">
        <v>83607</v>
      </c>
      <c r="D17" s="12">
        <v>78394</v>
      </c>
      <c r="E17" s="13">
        <v>84384</v>
      </c>
    </row>
    <row r="18" spans="1:5" ht="38.25" x14ac:dyDescent="0.25">
      <c r="A18" s="47" t="s">
        <v>12</v>
      </c>
      <c r="B18" s="48" t="s">
        <v>13</v>
      </c>
      <c r="C18" s="13">
        <v>1131667</v>
      </c>
      <c r="D18" s="14">
        <v>982897</v>
      </c>
      <c r="E18" s="13">
        <v>958680</v>
      </c>
    </row>
    <row r="19" spans="1:5" ht="76.5" x14ac:dyDescent="0.25">
      <c r="A19" s="47" t="s">
        <v>187</v>
      </c>
      <c r="B19" s="15" t="s">
        <v>188</v>
      </c>
      <c r="C19" s="13">
        <v>3762925</v>
      </c>
      <c r="D19" s="14">
        <v>3668434</v>
      </c>
      <c r="E19" s="13">
        <v>3894239</v>
      </c>
    </row>
    <row r="20" spans="1:5" ht="51" x14ac:dyDescent="0.25">
      <c r="A20" s="47" t="s">
        <v>315</v>
      </c>
      <c r="B20" s="87" t="s">
        <v>313</v>
      </c>
      <c r="C20" s="85">
        <v>361661</v>
      </c>
      <c r="D20" s="14">
        <v>326149</v>
      </c>
      <c r="E20" s="13">
        <v>334115</v>
      </c>
    </row>
    <row r="21" spans="1:5" ht="49.5" customHeight="1" x14ac:dyDescent="0.25">
      <c r="A21" s="88" t="s">
        <v>316</v>
      </c>
      <c r="B21" s="86" t="s">
        <v>314</v>
      </c>
      <c r="C21" s="89">
        <v>96681</v>
      </c>
      <c r="D21" s="14">
        <v>86907</v>
      </c>
      <c r="E21" s="13">
        <v>88973</v>
      </c>
    </row>
    <row r="22" spans="1:5" ht="35.25" customHeight="1" x14ac:dyDescent="0.25">
      <c r="A22" s="49" t="s">
        <v>14</v>
      </c>
      <c r="B22" s="50" t="s">
        <v>148</v>
      </c>
      <c r="C22" s="11">
        <f>C23</f>
        <v>5310800</v>
      </c>
      <c r="D22" s="16">
        <f>D23</f>
        <v>5481800</v>
      </c>
      <c r="E22" s="16">
        <f>E23</f>
        <v>5520900</v>
      </c>
    </row>
    <row r="23" spans="1:5" ht="27" customHeight="1" x14ac:dyDescent="0.25">
      <c r="A23" s="47" t="s">
        <v>15</v>
      </c>
      <c r="B23" s="48" t="s">
        <v>16</v>
      </c>
      <c r="C23" s="18">
        <f>C24+C26+C28+C30</f>
        <v>5310800</v>
      </c>
      <c r="D23" s="14">
        <f>D24+D26+D28+D30</f>
        <v>5481800</v>
      </c>
      <c r="E23" s="14">
        <f>E24+E26+E28+E30</f>
        <v>5520900</v>
      </c>
    </row>
    <row r="24" spans="1:5" ht="57" customHeight="1" x14ac:dyDescent="0.25">
      <c r="A24" s="47" t="s">
        <v>17</v>
      </c>
      <c r="B24" s="17" t="s">
        <v>18</v>
      </c>
      <c r="C24" s="18">
        <f>C25</f>
        <v>2769800</v>
      </c>
      <c r="D24" s="12">
        <f>D25</f>
        <v>2851900</v>
      </c>
      <c r="E24" s="12">
        <f>E25</f>
        <v>2875800</v>
      </c>
    </row>
    <row r="25" spans="1:5" ht="93.75" customHeight="1" x14ac:dyDescent="0.25">
      <c r="A25" s="47" t="s">
        <v>19</v>
      </c>
      <c r="B25" s="17" t="s">
        <v>20</v>
      </c>
      <c r="C25" s="18">
        <v>2769800</v>
      </c>
      <c r="D25" s="12">
        <v>2851900</v>
      </c>
      <c r="E25" s="18">
        <v>2875800</v>
      </c>
    </row>
    <row r="26" spans="1:5" ht="74.25" customHeight="1" x14ac:dyDescent="0.25">
      <c r="A26" s="47" t="s">
        <v>21</v>
      </c>
      <c r="B26" s="17" t="s">
        <v>232</v>
      </c>
      <c r="C26" s="18">
        <f>C27</f>
        <v>13200</v>
      </c>
      <c r="D26" s="19">
        <f>D27</f>
        <v>15000</v>
      </c>
      <c r="E26" s="19">
        <f>E27</f>
        <v>15300</v>
      </c>
    </row>
    <row r="27" spans="1:5" ht="102" x14ac:dyDescent="0.25">
      <c r="A27" s="47" t="s">
        <v>22</v>
      </c>
      <c r="B27" s="20" t="s">
        <v>231</v>
      </c>
      <c r="C27" s="18">
        <v>13200</v>
      </c>
      <c r="D27" s="19">
        <v>15000</v>
      </c>
      <c r="E27" s="18">
        <v>15300</v>
      </c>
    </row>
    <row r="28" spans="1:5" ht="57" customHeight="1" x14ac:dyDescent="0.25">
      <c r="A28" s="47" t="s">
        <v>23</v>
      </c>
      <c r="B28" s="17" t="s">
        <v>24</v>
      </c>
      <c r="C28" s="18">
        <f>C29</f>
        <v>2872000</v>
      </c>
      <c r="D28" s="12">
        <f>D29</f>
        <v>2969400</v>
      </c>
      <c r="E28" s="12">
        <f>E29</f>
        <v>2995200</v>
      </c>
    </row>
    <row r="29" spans="1:5" ht="93.75" customHeight="1" x14ac:dyDescent="0.25">
      <c r="A29" s="47" t="s">
        <v>25</v>
      </c>
      <c r="B29" s="17" t="s">
        <v>173</v>
      </c>
      <c r="C29" s="18">
        <v>2872000</v>
      </c>
      <c r="D29" s="12">
        <v>2969400</v>
      </c>
      <c r="E29" s="18">
        <v>2995200</v>
      </c>
    </row>
    <row r="30" spans="1:5" ht="63.75" x14ac:dyDescent="0.25">
      <c r="A30" s="47" t="s">
        <v>26</v>
      </c>
      <c r="B30" s="21" t="s">
        <v>27</v>
      </c>
      <c r="C30" s="18">
        <f>C31</f>
        <v>-344200</v>
      </c>
      <c r="D30" s="12">
        <f>D31</f>
        <v>-354500</v>
      </c>
      <c r="E30" s="12">
        <f>E31</f>
        <v>-365400</v>
      </c>
    </row>
    <row r="31" spans="1:5" ht="90.75" customHeight="1" x14ac:dyDescent="0.25">
      <c r="A31" s="47" t="s">
        <v>28</v>
      </c>
      <c r="B31" s="17" t="s">
        <v>29</v>
      </c>
      <c r="C31" s="18">
        <v>-344200</v>
      </c>
      <c r="D31" s="12">
        <v>-354500</v>
      </c>
      <c r="E31" s="18">
        <v>-365400</v>
      </c>
    </row>
    <row r="32" spans="1:5" x14ac:dyDescent="0.25">
      <c r="A32" s="44" t="s">
        <v>30</v>
      </c>
      <c r="B32" s="50" t="s">
        <v>149</v>
      </c>
      <c r="C32" s="11">
        <f>C33+C38+C40</f>
        <v>5943533</v>
      </c>
      <c r="D32" s="11">
        <f>D33+D38+D40</f>
        <v>6225312</v>
      </c>
      <c r="E32" s="11">
        <f>E33+E38+E40</f>
        <v>6521551</v>
      </c>
    </row>
    <row r="33" spans="1:5" ht="26.25" x14ac:dyDescent="0.25">
      <c r="A33" s="51" t="s">
        <v>31</v>
      </c>
      <c r="B33" s="52" t="s">
        <v>32</v>
      </c>
      <c r="C33" s="18">
        <f>C34+C36</f>
        <v>3609022</v>
      </c>
      <c r="D33" s="14">
        <f>D34+D36</f>
        <v>3873062</v>
      </c>
      <c r="E33" s="14">
        <f>E34+E36</f>
        <v>4151258</v>
      </c>
    </row>
    <row r="34" spans="1:5" ht="25.5" x14ac:dyDescent="0.25">
      <c r="A34" s="51" t="s">
        <v>33</v>
      </c>
      <c r="B34" s="48" t="s">
        <v>34</v>
      </c>
      <c r="C34" s="18">
        <f>C35</f>
        <v>2702401</v>
      </c>
      <c r="D34" s="14">
        <f>D35</f>
        <v>2919637</v>
      </c>
      <c r="E34" s="14">
        <f>E35</f>
        <v>3150031</v>
      </c>
    </row>
    <row r="35" spans="1:5" ht="26.25" x14ac:dyDescent="0.25">
      <c r="A35" s="53" t="s">
        <v>35</v>
      </c>
      <c r="B35" s="54" t="s">
        <v>34</v>
      </c>
      <c r="C35" s="22">
        <v>2702401</v>
      </c>
      <c r="D35" s="14">
        <v>2919637</v>
      </c>
      <c r="E35" s="22">
        <v>3150031</v>
      </c>
    </row>
    <row r="36" spans="1:5" ht="44.25" customHeight="1" x14ac:dyDescent="0.25">
      <c r="A36" s="51" t="s">
        <v>36</v>
      </c>
      <c r="B36" s="48" t="s">
        <v>37</v>
      </c>
      <c r="C36" s="18">
        <f>C37</f>
        <v>906621</v>
      </c>
      <c r="D36" s="14">
        <f>D37</f>
        <v>953425</v>
      </c>
      <c r="E36" s="14">
        <f>E37</f>
        <v>1001227</v>
      </c>
    </row>
    <row r="37" spans="1:5" ht="55.5" customHeight="1" x14ac:dyDescent="0.25">
      <c r="A37" s="53" t="s">
        <v>38</v>
      </c>
      <c r="B37" s="55" t="s">
        <v>39</v>
      </c>
      <c r="C37" s="22">
        <v>906621</v>
      </c>
      <c r="D37" s="14">
        <v>953425</v>
      </c>
      <c r="E37" s="22">
        <v>1001227</v>
      </c>
    </row>
    <row r="38" spans="1:5" x14ac:dyDescent="0.25">
      <c r="A38" s="17" t="s">
        <v>40</v>
      </c>
      <c r="B38" s="17" t="s">
        <v>41</v>
      </c>
      <c r="C38" s="19">
        <f>SUM(C39)</f>
        <v>422344</v>
      </c>
      <c r="D38" s="12">
        <f>D39</f>
        <v>440083</v>
      </c>
      <c r="E38" s="12">
        <f>E39</f>
        <v>458126</v>
      </c>
    </row>
    <row r="39" spans="1:5" x14ac:dyDescent="0.25">
      <c r="A39" s="56" t="s">
        <v>42</v>
      </c>
      <c r="B39" s="56" t="s">
        <v>41</v>
      </c>
      <c r="C39" s="23">
        <v>422344</v>
      </c>
      <c r="D39" s="12">
        <v>440083</v>
      </c>
      <c r="E39" s="23">
        <v>458126</v>
      </c>
    </row>
    <row r="40" spans="1:5" ht="17.25" customHeight="1" x14ac:dyDescent="0.25">
      <c r="A40" s="56" t="s">
        <v>110</v>
      </c>
      <c r="B40" s="56" t="s">
        <v>112</v>
      </c>
      <c r="C40" s="23">
        <f>C41</f>
        <v>1912167</v>
      </c>
      <c r="D40" s="23">
        <f>D41</f>
        <v>1912167</v>
      </c>
      <c r="E40" s="23">
        <f>E41</f>
        <v>1912167</v>
      </c>
    </row>
    <row r="41" spans="1:5" ht="41.25" customHeight="1" x14ac:dyDescent="0.25">
      <c r="A41" s="56" t="s">
        <v>111</v>
      </c>
      <c r="B41" s="56" t="s">
        <v>113</v>
      </c>
      <c r="C41" s="23">
        <v>1912167</v>
      </c>
      <c r="D41" s="12">
        <v>1912167</v>
      </c>
      <c r="E41" s="23">
        <v>1912167</v>
      </c>
    </row>
    <row r="42" spans="1:5" ht="51" customHeight="1" x14ac:dyDescent="0.25">
      <c r="A42" s="43" t="s">
        <v>43</v>
      </c>
      <c r="B42" s="57" t="s">
        <v>150</v>
      </c>
      <c r="C42" s="10">
        <f>C43+C57</f>
        <v>4444211.25</v>
      </c>
      <c r="D42" s="10">
        <f t="shared" ref="D42:E42" si="0">D43+D57</f>
        <v>4424142</v>
      </c>
      <c r="E42" s="10">
        <f t="shared" si="0"/>
        <v>4424142</v>
      </c>
    </row>
    <row r="43" spans="1:5" ht="78.75" customHeight="1" x14ac:dyDescent="0.25">
      <c r="A43" s="46" t="s">
        <v>44</v>
      </c>
      <c r="B43" s="17" t="s">
        <v>45</v>
      </c>
      <c r="C43" s="19">
        <f>C44+C49+C51+C47+C54</f>
        <v>4361211.25</v>
      </c>
      <c r="D43" s="19">
        <f t="shared" ref="D43:E43" si="1">D44+D49+D51+D47+D54</f>
        <v>4341142</v>
      </c>
      <c r="E43" s="19">
        <f t="shared" si="1"/>
        <v>4341142</v>
      </c>
    </row>
    <row r="44" spans="1:5" ht="56.25" customHeight="1" x14ac:dyDescent="0.25">
      <c r="A44" s="46" t="s">
        <v>46</v>
      </c>
      <c r="B44" s="17" t="s">
        <v>47</v>
      </c>
      <c r="C44" s="19">
        <f>SUM(C45,C46)</f>
        <v>4338892</v>
      </c>
      <c r="D44" s="19">
        <f>SUM(D45,D46)</f>
        <v>4338892</v>
      </c>
      <c r="E44" s="19">
        <f>SUM(E45,E46)</f>
        <v>4338892</v>
      </c>
    </row>
    <row r="45" spans="1:5" ht="76.5" customHeight="1" x14ac:dyDescent="0.25">
      <c r="A45" s="46" t="s">
        <v>48</v>
      </c>
      <c r="B45" s="17" t="s">
        <v>49</v>
      </c>
      <c r="C45" s="19"/>
      <c r="D45" s="12"/>
      <c r="E45" s="19"/>
    </row>
    <row r="46" spans="1:5" ht="66.75" customHeight="1" x14ac:dyDescent="0.25">
      <c r="A46" s="46" t="s">
        <v>114</v>
      </c>
      <c r="B46" s="17" t="s">
        <v>115</v>
      </c>
      <c r="C46" s="19">
        <v>4338892</v>
      </c>
      <c r="D46" s="12">
        <v>4338892</v>
      </c>
      <c r="E46" s="19">
        <v>4338892</v>
      </c>
    </row>
    <row r="47" spans="1:5" ht="68.25" customHeight="1" x14ac:dyDescent="0.25">
      <c r="A47" s="46" t="s">
        <v>228</v>
      </c>
      <c r="B47" s="17" t="s">
        <v>227</v>
      </c>
      <c r="C47" s="19">
        <f>C48</f>
        <v>16934.25</v>
      </c>
      <c r="D47" s="19">
        <f>D48</f>
        <v>0</v>
      </c>
      <c r="E47" s="19">
        <f>E48</f>
        <v>0</v>
      </c>
    </row>
    <row r="48" spans="1:5" ht="70.5" customHeight="1" x14ac:dyDescent="0.25">
      <c r="A48" s="46" t="s">
        <v>229</v>
      </c>
      <c r="B48" s="17" t="s">
        <v>230</v>
      </c>
      <c r="C48" s="19">
        <v>16934.25</v>
      </c>
      <c r="D48" s="12">
        <v>0</v>
      </c>
      <c r="E48" s="19">
        <v>0</v>
      </c>
    </row>
    <row r="49" spans="1:5" ht="39.75" customHeight="1" x14ac:dyDescent="0.25">
      <c r="A49" s="46" t="s">
        <v>116</v>
      </c>
      <c r="B49" s="17" t="s">
        <v>117</v>
      </c>
      <c r="C49" s="19">
        <f>C50</f>
        <v>3135</v>
      </c>
      <c r="D49" s="19">
        <f>D50</f>
        <v>0</v>
      </c>
      <c r="E49" s="19">
        <f>E50</f>
        <v>0</v>
      </c>
    </row>
    <row r="50" spans="1:5" ht="33.75" customHeight="1" x14ac:dyDescent="0.25">
      <c r="A50" s="46" t="s">
        <v>118</v>
      </c>
      <c r="B50" s="17" t="s">
        <v>119</v>
      </c>
      <c r="C50" s="19">
        <v>3135</v>
      </c>
      <c r="D50" s="19">
        <v>0</v>
      </c>
      <c r="E50" s="19">
        <v>0</v>
      </c>
    </row>
    <row r="51" spans="1:5" ht="40.5" customHeight="1" x14ac:dyDescent="0.25">
      <c r="A51" s="46" t="s">
        <v>120</v>
      </c>
      <c r="B51" s="17" t="s">
        <v>183</v>
      </c>
      <c r="C51" s="19">
        <f t="shared" ref="C51:E52" si="2">C52</f>
        <v>0</v>
      </c>
      <c r="D51" s="19">
        <f t="shared" si="2"/>
        <v>0</v>
      </c>
      <c r="E51" s="19">
        <f t="shared" si="2"/>
        <v>0</v>
      </c>
    </row>
    <row r="52" spans="1:5" ht="42" customHeight="1" x14ac:dyDescent="0.25">
      <c r="A52" s="46" t="s">
        <v>121</v>
      </c>
      <c r="B52" s="17" t="s">
        <v>184</v>
      </c>
      <c r="C52" s="19">
        <f t="shared" si="2"/>
        <v>0</v>
      </c>
      <c r="D52" s="19">
        <f t="shared" si="2"/>
        <v>0</v>
      </c>
      <c r="E52" s="19">
        <f t="shared" si="2"/>
        <v>0</v>
      </c>
    </row>
    <row r="53" spans="1:5" ht="77.25" customHeight="1" x14ac:dyDescent="0.25">
      <c r="A53" s="46" t="s">
        <v>122</v>
      </c>
      <c r="B53" s="17" t="s">
        <v>185</v>
      </c>
      <c r="C53" s="19">
        <v>0</v>
      </c>
      <c r="D53" s="12">
        <v>0</v>
      </c>
      <c r="E53" s="19">
        <v>0</v>
      </c>
    </row>
    <row r="54" spans="1:5" ht="57" customHeight="1" x14ac:dyDescent="0.25">
      <c r="A54" s="46" t="s">
        <v>276</v>
      </c>
      <c r="B54" s="17" t="s">
        <v>279</v>
      </c>
      <c r="C54" s="19">
        <f>C55</f>
        <v>2250</v>
      </c>
      <c r="D54" s="19">
        <f t="shared" ref="D54:E54" si="3">D55</f>
        <v>2250</v>
      </c>
      <c r="E54" s="19">
        <f t="shared" si="3"/>
        <v>2250</v>
      </c>
    </row>
    <row r="55" spans="1:5" ht="57" customHeight="1" x14ac:dyDescent="0.25">
      <c r="A55" s="46" t="s">
        <v>277</v>
      </c>
      <c r="B55" s="17" t="s">
        <v>280</v>
      </c>
      <c r="C55" s="19">
        <f>C56</f>
        <v>2250</v>
      </c>
      <c r="D55" s="19">
        <f t="shared" ref="D55:E55" si="4">D56</f>
        <v>2250</v>
      </c>
      <c r="E55" s="19">
        <f t="shared" si="4"/>
        <v>2250</v>
      </c>
    </row>
    <row r="56" spans="1:5" ht="147" customHeight="1" x14ac:dyDescent="0.25">
      <c r="A56" s="46" t="s">
        <v>278</v>
      </c>
      <c r="B56" s="17" t="s">
        <v>281</v>
      </c>
      <c r="C56" s="19">
        <v>2250</v>
      </c>
      <c r="D56" s="12">
        <v>2250</v>
      </c>
      <c r="E56" s="19">
        <v>2250</v>
      </c>
    </row>
    <row r="57" spans="1:5" ht="63" customHeight="1" x14ac:dyDescent="0.25">
      <c r="A57" s="34" t="s">
        <v>221</v>
      </c>
      <c r="B57" s="15" t="s">
        <v>222</v>
      </c>
      <c r="C57" s="19">
        <f t="shared" ref="C57:E58" si="5">C58</f>
        <v>83000</v>
      </c>
      <c r="D57" s="19">
        <f t="shared" si="5"/>
        <v>83000</v>
      </c>
      <c r="E57" s="19">
        <f t="shared" si="5"/>
        <v>83000</v>
      </c>
    </row>
    <row r="58" spans="1:5" ht="94.5" customHeight="1" x14ac:dyDescent="0.25">
      <c r="A58" s="34" t="s">
        <v>223</v>
      </c>
      <c r="B58" s="15" t="s">
        <v>224</v>
      </c>
      <c r="C58" s="19">
        <f t="shared" si="5"/>
        <v>83000</v>
      </c>
      <c r="D58" s="19">
        <f t="shared" si="5"/>
        <v>83000</v>
      </c>
      <c r="E58" s="19">
        <f t="shared" si="5"/>
        <v>83000</v>
      </c>
    </row>
    <row r="59" spans="1:5" ht="87.75" customHeight="1" x14ac:dyDescent="0.25">
      <c r="A59" s="58" t="s">
        <v>225</v>
      </c>
      <c r="B59" s="24" t="s">
        <v>226</v>
      </c>
      <c r="C59" s="12">
        <v>83000</v>
      </c>
      <c r="D59" s="12">
        <v>83000</v>
      </c>
      <c r="E59" s="12">
        <v>83000</v>
      </c>
    </row>
    <row r="60" spans="1:5" ht="27" customHeight="1" x14ac:dyDescent="0.25">
      <c r="A60" s="43" t="s">
        <v>50</v>
      </c>
      <c r="B60" s="57" t="s">
        <v>151</v>
      </c>
      <c r="C60" s="10">
        <f>C61</f>
        <v>64260</v>
      </c>
      <c r="D60" s="10">
        <f>D61</f>
        <v>64260</v>
      </c>
      <c r="E60" s="10">
        <f>E61</f>
        <v>64260</v>
      </c>
    </row>
    <row r="61" spans="1:5" x14ac:dyDescent="0.25">
      <c r="A61" s="17" t="s">
        <v>51</v>
      </c>
      <c r="B61" s="17" t="s">
        <v>52</v>
      </c>
      <c r="C61" s="19">
        <f>C62+C63</f>
        <v>64260</v>
      </c>
      <c r="D61" s="19">
        <f>D62+D63</f>
        <v>64260</v>
      </c>
      <c r="E61" s="19">
        <f>E62+E63</f>
        <v>64260</v>
      </c>
    </row>
    <row r="62" spans="1:5" ht="17.25" customHeight="1" x14ac:dyDescent="0.25">
      <c r="A62" s="17" t="s">
        <v>53</v>
      </c>
      <c r="B62" s="17" t="s">
        <v>54</v>
      </c>
      <c r="C62" s="19">
        <v>64160</v>
      </c>
      <c r="D62" s="19">
        <v>64160</v>
      </c>
      <c r="E62" s="19">
        <v>64160</v>
      </c>
    </row>
    <row r="63" spans="1:5" x14ac:dyDescent="0.25">
      <c r="A63" s="17" t="s">
        <v>205</v>
      </c>
      <c r="B63" s="17" t="s">
        <v>206</v>
      </c>
      <c r="C63" s="19">
        <v>100</v>
      </c>
      <c r="D63" s="19">
        <v>100</v>
      </c>
      <c r="E63" s="19">
        <v>100</v>
      </c>
    </row>
    <row r="64" spans="1:5" ht="25.5" x14ac:dyDescent="0.25">
      <c r="A64" s="43" t="s">
        <v>55</v>
      </c>
      <c r="B64" s="57" t="s">
        <v>233</v>
      </c>
      <c r="C64" s="10">
        <f>C65+C68</f>
        <v>6287330</v>
      </c>
      <c r="D64" s="10">
        <f>D65+D68</f>
        <v>6287330</v>
      </c>
      <c r="E64" s="10">
        <f>E65+E68</f>
        <v>6287330</v>
      </c>
    </row>
    <row r="65" spans="1:5" x14ac:dyDescent="0.25">
      <c r="A65" s="46" t="s">
        <v>56</v>
      </c>
      <c r="B65" s="17" t="s">
        <v>57</v>
      </c>
      <c r="C65" s="19">
        <f t="shared" ref="C65:E66" si="6">C66</f>
        <v>6287330</v>
      </c>
      <c r="D65" s="19">
        <f t="shared" si="6"/>
        <v>6287330</v>
      </c>
      <c r="E65" s="19">
        <f t="shared" si="6"/>
        <v>6287330</v>
      </c>
    </row>
    <row r="66" spans="1:5" x14ac:dyDescent="0.25">
      <c r="A66" s="46" t="s">
        <v>58</v>
      </c>
      <c r="B66" s="17" t="s">
        <v>59</v>
      </c>
      <c r="C66" s="19">
        <f t="shared" si="6"/>
        <v>6287330</v>
      </c>
      <c r="D66" s="19">
        <f t="shared" si="6"/>
        <v>6287330</v>
      </c>
      <c r="E66" s="19">
        <f t="shared" si="6"/>
        <v>6287330</v>
      </c>
    </row>
    <row r="67" spans="1:5" ht="25.5" customHeight="1" x14ac:dyDescent="0.25">
      <c r="A67" s="46" t="s">
        <v>60</v>
      </c>
      <c r="B67" s="17" t="s">
        <v>61</v>
      </c>
      <c r="C67" s="19">
        <v>6287330</v>
      </c>
      <c r="D67" s="12">
        <v>6287330</v>
      </c>
      <c r="E67" s="19">
        <v>6287330</v>
      </c>
    </row>
    <row r="68" spans="1:5" ht="28.5" hidden="1" customHeight="1" x14ac:dyDescent="0.25">
      <c r="A68" s="46" t="s">
        <v>166</v>
      </c>
      <c r="B68" s="59" t="s">
        <v>165</v>
      </c>
      <c r="C68" s="19">
        <f t="shared" ref="C68:E69" si="7">C69</f>
        <v>0</v>
      </c>
      <c r="D68" s="19">
        <f t="shared" si="7"/>
        <v>0</v>
      </c>
      <c r="E68" s="19">
        <f t="shared" si="7"/>
        <v>0</v>
      </c>
    </row>
    <row r="69" spans="1:5" ht="26.25" hidden="1" customHeight="1" x14ac:dyDescent="0.25">
      <c r="A69" s="46" t="s">
        <v>164</v>
      </c>
      <c r="B69" s="59" t="s">
        <v>163</v>
      </c>
      <c r="C69" s="19">
        <f>C70</f>
        <v>0</v>
      </c>
      <c r="D69" s="19">
        <f t="shared" si="7"/>
        <v>0</v>
      </c>
      <c r="E69" s="19">
        <f t="shared" si="7"/>
        <v>0</v>
      </c>
    </row>
    <row r="70" spans="1:5" ht="30.75" hidden="1" customHeight="1" x14ac:dyDescent="0.25">
      <c r="A70" s="46" t="s">
        <v>161</v>
      </c>
      <c r="B70" s="30" t="s">
        <v>162</v>
      </c>
      <c r="C70" s="19">
        <v>0</v>
      </c>
      <c r="D70" s="12">
        <v>0</v>
      </c>
      <c r="E70" s="19">
        <v>0</v>
      </c>
    </row>
    <row r="71" spans="1:5" ht="30.75" customHeight="1" x14ac:dyDescent="0.25">
      <c r="A71" s="60" t="s">
        <v>285</v>
      </c>
      <c r="B71" s="57" t="s">
        <v>123</v>
      </c>
      <c r="C71" s="10">
        <f>C75+C72</f>
        <v>100000</v>
      </c>
      <c r="D71" s="10">
        <f t="shared" ref="D71:E71" si="8">D75+D72</f>
        <v>100000</v>
      </c>
      <c r="E71" s="10">
        <f t="shared" si="8"/>
        <v>100000</v>
      </c>
    </row>
    <row r="72" spans="1:5" ht="66" hidden="1" customHeight="1" x14ac:dyDescent="0.25">
      <c r="A72" s="46" t="s">
        <v>282</v>
      </c>
      <c r="B72" s="17" t="s">
        <v>286</v>
      </c>
      <c r="C72" s="19">
        <f>C73</f>
        <v>0</v>
      </c>
      <c r="D72" s="19">
        <f t="shared" ref="D72:E72" si="9">D73</f>
        <v>0</v>
      </c>
      <c r="E72" s="19">
        <f t="shared" si="9"/>
        <v>0</v>
      </c>
    </row>
    <row r="73" spans="1:5" ht="83.25" hidden="1" customHeight="1" x14ac:dyDescent="0.25">
      <c r="A73" s="46" t="s">
        <v>283</v>
      </c>
      <c r="B73" s="17" t="s">
        <v>287</v>
      </c>
      <c r="C73" s="19">
        <f>C74</f>
        <v>0</v>
      </c>
      <c r="D73" s="19">
        <f t="shared" ref="D73:E73" si="10">D74</f>
        <v>0</v>
      </c>
      <c r="E73" s="19">
        <f t="shared" si="10"/>
        <v>0</v>
      </c>
    </row>
    <row r="74" spans="1:5" ht="24.75" hidden="1" customHeight="1" x14ac:dyDescent="0.25">
      <c r="A74" s="46" t="s">
        <v>284</v>
      </c>
      <c r="B74" s="17" t="s">
        <v>288</v>
      </c>
      <c r="C74" s="19">
        <v>0</v>
      </c>
      <c r="D74" s="19">
        <v>0</v>
      </c>
      <c r="E74" s="19">
        <v>0</v>
      </c>
    </row>
    <row r="75" spans="1:5" ht="30" customHeight="1" x14ac:dyDescent="0.25">
      <c r="A75" s="46" t="s">
        <v>124</v>
      </c>
      <c r="B75" s="17" t="s">
        <v>125</v>
      </c>
      <c r="C75" s="19">
        <f t="shared" ref="C75:E75" si="11">C76</f>
        <v>100000</v>
      </c>
      <c r="D75" s="19">
        <f t="shared" si="11"/>
        <v>100000</v>
      </c>
      <c r="E75" s="19">
        <f t="shared" si="11"/>
        <v>100000</v>
      </c>
    </row>
    <row r="76" spans="1:5" ht="31.5" customHeight="1" x14ac:dyDescent="0.25">
      <c r="A76" s="46" t="s">
        <v>126</v>
      </c>
      <c r="B76" s="17" t="s">
        <v>234</v>
      </c>
      <c r="C76" s="19">
        <f>C77+C78</f>
        <v>100000</v>
      </c>
      <c r="D76" s="19">
        <f>D77+D78</f>
        <v>100000</v>
      </c>
      <c r="E76" s="19">
        <f>E77+E78</f>
        <v>100000</v>
      </c>
    </row>
    <row r="77" spans="1:5" ht="1.5" customHeight="1" x14ac:dyDescent="0.25">
      <c r="A77" s="46" t="s">
        <v>167</v>
      </c>
      <c r="B77" s="17" t="s">
        <v>168</v>
      </c>
      <c r="C77" s="19">
        <v>0</v>
      </c>
      <c r="D77" s="12">
        <v>0</v>
      </c>
      <c r="E77" s="19">
        <v>0</v>
      </c>
    </row>
    <row r="78" spans="1:5" ht="45.75" customHeight="1" x14ac:dyDescent="0.25">
      <c r="A78" s="46" t="s">
        <v>127</v>
      </c>
      <c r="B78" s="17" t="s">
        <v>128</v>
      </c>
      <c r="C78" s="19">
        <v>100000</v>
      </c>
      <c r="D78" s="19">
        <v>100000</v>
      </c>
      <c r="E78" s="19">
        <v>100000</v>
      </c>
    </row>
    <row r="79" spans="1:5" ht="18" customHeight="1" x14ac:dyDescent="0.25">
      <c r="A79" s="61" t="s">
        <v>129</v>
      </c>
      <c r="B79" s="61" t="s">
        <v>138</v>
      </c>
      <c r="C79" s="26">
        <f>SUM(C80,C89)</f>
        <v>20546</v>
      </c>
      <c r="D79" s="26">
        <f>SUM(D80,D89)</f>
        <v>20546</v>
      </c>
      <c r="E79" s="26">
        <f>SUM(E80,E89)</f>
        <v>20546</v>
      </c>
    </row>
    <row r="80" spans="1:5" ht="38.25" x14ac:dyDescent="0.25">
      <c r="A80" s="62" t="s">
        <v>130</v>
      </c>
      <c r="B80" s="62" t="s">
        <v>139</v>
      </c>
      <c r="C80" s="27">
        <f>C81+C83+C85+C87</f>
        <v>20546</v>
      </c>
      <c r="D80" s="27">
        <f>D81+D83+D85+D87</f>
        <v>20546</v>
      </c>
      <c r="E80" s="27">
        <f>E81+E83+E85+E87</f>
        <v>20546</v>
      </c>
    </row>
    <row r="81" spans="1:5" ht="51" x14ac:dyDescent="0.25">
      <c r="A81" s="15" t="s">
        <v>131</v>
      </c>
      <c r="B81" s="15" t="s">
        <v>140</v>
      </c>
      <c r="C81" s="28">
        <f>C82</f>
        <v>2759</v>
      </c>
      <c r="D81" s="28">
        <f>D82</f>
        <v>2759</v>
      </c>
      <c r="E81" s="28">
        <f>E82</f>
        <v>2759</v>
      </c>
    </row>
    <row r="82" spans="1:5" ht="64.5" customHeight="1" x14ac:dyDescent="0.25">
      <c r="A82" s="15" t="s">
        <v>132</v>
      </c>
      <c r="B82" s="15" t="s">
        <v>141</v>
      </c>
      <c r="C82" s="28">
        <v>2759</v>
      </c>
      <c r="D82" s="28">
        <v>2759</v>
      </c>
      <c r="E82" s="28">
        <v>2759</v>
      </c>
    </row>
    <row r="83" spans="1:5" ht="63.75" x14ac:dyDescent="0.25">
      <c r="A83" s="15" t="s">
        <v>133</v>
      </c>
      <c r="B83" s="15" t="s">
        <v>142</v>
      </c>
      <c r="C83" s="28">
        <f>C84</f>
        <v>7720</v>
      </c>
      <c r="D83" s="28">
        <f>D84</f>
        <v>7720</v>
      </c>
      <c r="E83" s="28">
        <f>E84</f>
        <v>7720</v>
      </c>
    </row>
    <row r="84" spans="1:5" ht="89.25" x14ac:dyDescent="0.25">
      <c r="A84" s="15" t="s">
        <v>134</v>
      </c>
      <c r="B84" s="15" t="s">
        <v>174</v>
      </c>
      <c r="C84" s="28">
        <v>7720</v>
      </c>
      <c r="D84" s="28">
        <v>7720</v>
      </c>
      <c r="E84" s="28">
        <v>7720</v>
      </c>
    </row>
    <row r="85" spans="1:5" ht="57.75" customHeight="1" x14ac:dyDescent="0.25">
      <c r="A85" s="15" t="s">
        <v>208</v>
      </c>
      <c r="B85" s="15" t="s">
        <v>207</v>
      </c>
      <c r="C85" s="28">
        <f>C86</f>
        <v>9334</v>
      </c>
      <c r="D85" s="28">
        <f>D86</f>
        <v>9334</v>
      </c>
      <c r="E85" s="28">
        <f>E86</f>
        <v>9334</v>
      </c>
    </row>
    <row r="86" spans="1:5" ht="65.25" customHeight="1" x14ac:dyDescent="0.25">
      <c r="A86" s="15" t="s">
        <v>209</v>
      </c>
      <c r="B86" s="15" t="s">
        <v>210</v>
      </c>
      <c r="C86" s="28">
        <v>9334</v>
      </c>
      <c r="D86" s="28">
        <v>9334</v>
      </c>
      <c r="E86" s="28">
        <v>9334</v>
      </c>
    </row>
    <row r="87" spans="1:5" ht="63.75" x14ac:dyDescent="0.25">
      <c r="A87" s="15" t="s">
        <v>135</v>
      </c>
      <c r="B87" s="15" t="s">
        <v>143</v>
      </c>
      <c r="C87" s="28">
        <f>C88</f>
        <v>733</v>
      </c>
      <c r="D87" s="28">
        <f>D88</f>
        <v>733</v>
      </c>
      <c r="E87" s="28">
        <f>E88</f>
        <v>733</v>
      </c>
    </row>
    <row r="88" spans="1:5" ht="71.25" customHeight="1" x14ac:dyDescent="0.25">
      <c r="A88" s="15" t="s">
        <v>136</v>
      </c>
      <c r="B88" s="15" t="s">
        <v>144</v>
      </c>
      <c r="C88" s="28">
        <v>733</v>
      </c>
      <c r="D88" s="28">
        <v>733</v>
      </c>
      <c r="E88" s="28">
        <v>733</v>
      </c>
    </row>
    <row r="89" spans="1:5" ht="82.5" hidden="1" customHeight="1" x14ac:dyDescent="0.25">
      <c r="A89" s="62" t="s">
        <v>137</v>
      </c>
      <c r="B89" s="63" t="s">
        <v>145</v>
      </c>
      <c r="C89" s="27">
        <f>C90+C92</f>
        <v>0</v>
      </c>
      <c r="D89" s="27">
        <f t="shared" ref="D89:E89" si="12">D90+D92</f>
        <v>0</v>
      </c>
      <c r="E89" s="27">
        <f t="shared" si="12"/>
        <v>0</v>
      </c>
    </row>
    <row r="90" spans="1:5" ht="20.25" hidden="1" customHeight="1" x14ac:dyDescent="0.25">
      <c r="A90" s="15" t="s">
        <v>196</v>
      </c>
      <c r="B90" s="29" t="s">
        <v>198</v>
      </c>
      <c r="C90" s="28">
        <f>C91</f>
        <v>0</v>
      </c>
      <c r="D90" s="30"/>
      <c r="E90" s="28"/>
    </row>
    <row r="91" spans="1:5" ht="15" hidden="1" customHeight="1" x14ac:dyDescent="0.25">
      <c r="A91" s="15" t="s">
        <v>197</v>
      </c>
      <c r="B91" s="15" t="s">
        <v>199</v>
      </c>
      <c r="C91" s="28"/>
      <c r="D91" s="32"/>
      <c r="E91" s="28"/>
    </row>
    <row r="92" spans="1:5" ht="72.75" hidden="1" customHeight="1" x14ac:dyDescent="0.25">
      <c r="A92" s="15" t="s">
        <v>289</v>
      </c>
      <c r="B92" s="15" t="s">
        <v>291</v>
      </c>
      <c r="C92" s="28">
        <f>C93</f>
        <v>0</v>
      </c>
      <c r="D92" s="28">
        <f t="shared" ref="D92:E92" si="13">D93</f>
        <v>0</v>
      </c>
      <c r="E92" s="28">
        <f t="shared" si="13"/>
        <v>0</v>
      </c>
    </row>
    <row r="93" spans="1:5" ht="64.5" hidden="1" customHeight="1" x14ac:dyDescent="0.25">
      <c r="A93" s="15" t="s">
        <v>290</v>
      </c>
      <c r="B93" s="15" t="s">
        <v>292</v>
      </c>
      <c r="C93" s="28">
        <v>0</v>
      </c>
      <c r="D93" s="32">
        <v>0</v>
      </c>
      <c r="E93" s="28">
        <v>0</v>
      </c>
    </row>
    <row r="94" spans="1:5" x14ac:dyDescent="0.25">
      <c r="A94" s="65" t="s">
        <v>191</v>
      </c>
      <c r="B94" s="65" t="s">
        <v>190</v>
      </c>
      <c r="C94" s="13">
        <f t="shared" ref="C94:E95" si="14">C95</f>
        <v>158277</v>
      </c>
      <c r="D94" s="13">
        <f t="shared" si="14"/>
        <v>0</v>
      </c>
      <c r="E94" s="13">
        <f t="shared" si="14"/>
        <v>0</v>
      </c>
    </row>
    <row r="95" spans="1:5" x14ac:dyDescent="0.25">
      <c r="A95" s="15" t="s">
        <v>193</v>
      </c>
      <c r="B95" s="15" t="s">
        <v>192</v>
      </c>
      <c r="C95" s="13">
        <f t="shared" si="14"/>
        <v>158277</v>
      </c>
      <c r="D95" s="13">
        <f t="shared" si="14"/>
        <v>0</v>
      </c>
      <c r="E95" s="13">
        <f t="shared" si="14"/>
        <v>0</v>
      </c>
    </row>
    <row r="96" spans="1:5" ht="25.5" x14ac:dyDescent="0.25">
      <c r="A96" s="15" t="s">
        <v>195</v>
      </c>
      <c r="B96" s="15" t="s">
        <v>194</v>
      </c>
      <c r="C96" s="13">
        <v>158277</v>
      </c>
      <c r="D96" s="33">
        <v>0</v>
      </c>
      <c r="E96" s="13">
        <v>0</v>
      </c>
    </row>
    <row r="97" spans="1:5" x14ac:dyDescent="0.25">
      <c r="A97" s="40" t="s">
        <v>62</v>
      </c>
      <c r="B97" s="40" t="s">
        <v>152</v>
      </c>
      <c r="C97" s="10">
        <f>C98+C178+C182+C174</f>
        <v>302448858</v>
      </c>
      <c r="D97" s="10">
        <f>D98+D178+D182+D174</f>
        <v>281954447</v>
      </c>
      <c r="E97" s="10">
        <f>E98+E178+E182+E174</f>
        <v>269690780</v>
      </c>
    </row>
    <row r="98" spans="1:5" ht="25.5" x14ac:dyDescent="0.25">
      <c r="A98" s="40" t="s">
        <v>63</v>
      </c>
      <c r="B98" s="57" t="s">
        <v>64</v>
      </c>
      <c r="C98" s="10">
        <f>C99+C106+C130+C171</f>
        <v>302448858</v>
      </c>
      <c r="D98" s="10">
        <f>D99+D106+D130+D171</f>
        <v>281954447</v>
      </c>
      <c r="E98" s="10">
        <f>E99+E106+E130+E171</f>
        <v>269690780</v>
      </c>
    </row>
    <row r="99" spans="1:5" ht="26.25" customHeight="1" x14ac:dyDescent="0.25">
      <c r="A99" s="40" t="s">
        <v>65</v>
      </c>
      <c r="B99" s="57" t="s">
        <v>66</v>
      </c>
      <c r="C99" s="10">
        <f>C100+C102+C104</f>
        <v>1240360</v>
      </c>
      <c r="D99" s="10">
        <f t="shared" ref="D99:E99" si="15">D100+D102+D104</f>
        <v>922859</v>
      </c>
      <c r="E99" s="10">
        <f t="shared" si="15"/>
        <v>888328</v>
      </c>
    </row>
    <row r="100" spans="1:5" ht="23.25" customHeight="1" x14ac:dyDescent="0.25">
      <c r="A100" s="39" t="s">
        <v>67</v>
      </c>
      <c r="B100" s="34" t="s">
        <v>68</v>
      </c>
      <c r="C100" s="13">
        <f t="shared" ref="C100:E100" si="16">C101</f>
        <v>1240360</v>
      </c>
      <c r="D100" s="73">
        <f t="shared" si="16"/>
        <v>922859</v>
      </c>
      <c r="E100" s="13">
        <f t="shared" si="16"/>
        <v>888328</v>
      </c>
    </row>
    <row r="101" spans="1:5" ht="39" x14ac:dyDescent="0.25">
      <c r="A101" s="39" t="s">
        <v>69</v>
      </c>
      <c r="B101" s="66" t="s">
        <v>169</v>
      </c>
      <c r="C101" s="19">
        <v>1240360</v>
      </c>
      <c r="D101" s="90">
        <v>922859</v>
      </c>
      <c r="E101" s="19">
        <v>888328</v>
      </c>
    </row>
    <row r="102" spans="1:5" ht="2.25" customHeight="1" x14ac:dyDescent="0.25">
      <c r="A102" s="39" t="s">
        <v>293</v>
      </c>
      <c r="B102" s="66" t="s">
        <v>295</v>
      </c>
      <c r="C102" s="19">
        <f>C103</f>
        <v>0</v>
      </c>
      <c r="D102" s="80" t="str">
        <f t="shared" ref="D102:E102" si="17">D103</f>
        <v>0</v>
      </c>
      <c r="E102" s="19">
        <f t="shared" si="17"/>
        <v>0</v>
      </c>
    </row>
    <row r="103" spans="1:5" ht="30" hidden="1" customHeight="1" x14ac:dyDescent="0.25">
      <c r="A103" s="39" t="s">
        <v>294</v>
      </c>
      <c r="B103" s="66" t="s">
        <v>296</v>
      </c>
      <c r="C103" s="19">
        <v>0</v>
      </c>
      <c r="D103" s="81" t="s">
        <v>301</v>
      </c>
      <c r="E103" s="19">
        <v>0</v>
      </c>
    </row>
    <row r="104" spans="1:5" hidden="1" x14ac:dyDescent="0.25">
      <c r="A104" s="39" t="s">
        <v>297</v>
      </c>
      <c r="B104" s="66" t="s">
        <v>299</v>
      </c>
      <c r="C104" s="19">
        <f>C105</f>
        <v>0</v>
      </c>
      <c r="D104" s="80" t="str">
        <f t="shared" ref="D104:E104" si="18">D105</f>
        <v>0</v>
      </c>
      <c r="E104" s="19">
        <f t="shared" si="18"/>
        <v>0</v>
      </c>
    </row>
    <row r="105" spans="1:5" hidden="1" x14ac:dyDescent="0.25">
      <c r="A105" s="39" t="s">
        <v>298</v>
      </c>
      <c r="B105" s="66" t="s">
        <v>300</v>
      </c>
      <c r="C105" s="19">
        <v>0</v>
      </c>
      <c r="D105" s="81" t="s">
        <v>301</v>
      </c>
      <c r="E105" s="19">
        <v>0</v>
      </c>
    </row>
    <row r="106" spans="1:5" ht="25.5" customHeight="1" x14ac:dyDescent="0.25">
      <c r="A106" s="43" t="s">
        <v>70</v>
      </c>
      <c r="B106" s="67" t="s">
        <v>170</v>
      </c>
      <c r="C106" s="10">
        <f>C107+C109+C113+C115+C119</f>
        <v>15962062</v>
      </c>
      <c r="D106" s="10">
        <f>D107+D109+D113+D115+D119</f>
        <v>9754522</v>
      </c>
      <c r="E106" s="10">
        <f>E107+E109+E113+E115+E119</f>
        <v>7809556</v>
      </c>
    </row>
    <row r="107" spans="1:5" ht="54" customHeight="1" x14ac:dyDescent="0.25">
      <c r="A107" s="36" t="s">
        <v>318</v>
      </c>
      <c r="B107" s="93" t="s">
        <v>321</v>
      </c>
      <c r="C107" s="19">
        <f>C108</f>
        <v>867180</v>
      </c>
      <c r="D107" s="19">
        <f>D108</f>
        <v>0</v>
      </c>
      <c r="E107" s="19">
        <f>E108</f>
        <v>0</v>
      </c>
    </row>
    <row r="108" spans="1:5" ht="67.5" customHeight="1" x14ac:dyDescent="0.25">
      <c r="A108" s="92" t="s">
        <v>319</v>
      </c>
      <c r="B108" s="91" t="s">
        <v>320</v>
      </c>
      <c r="C108" s="19">
        <v>867180</v>
      </c>
      <c r="D108" s="19">
        <v>0</v>
      </c>
      <c r="E108" s="19">
        <v>0</v>
      </c>
    </row>
    <row r="109" spans="1:5" ht="81.75" customHeight="1" x14ac:dyDescent="0.25">
      <c r="A109" s="64" t="s">
        <v>244</v>
      </c>
      <c r="B109" s="91" t="s">
        <v>246</v>
      </c>
      <c r="C109" s="19">
        <f>C110</f>
        <v>1990629</v>
      </c>
      <c r="D109" s="19">
        <f>D110</f>
        <v>0</v>
      </c>
      <c r="E109" s="19">
        <f>E110</f>
        <v>0</v>
      </c>
    </row>
    <row r="110" spans="1:5" ht="83.25" customHeight="1" x14ac:dyDescent="0.25">
      <c r="A110" s="64" t="s">
        <v>245</v>
      </c>
      <c r="B110" s="31" t="s">
        <v>247</v>
      </c>
      <c r="C110" s="19">
        <v>1990629</v>
      </c>
      <c r="D110" s="19"/>
      <c r="E110" s="19">
        <v>0</v>
      </c>
    </row>
    <row r="111" spans="1:5" ht="60" hidden="1" customHeight="1" x14ac:dyDescent="0.25">
      <c r="A111" s="36" t="s">
        <v>240</v>
      </c>
      <c r="B111" s="72" t="s">
        <v>242</v>
      </c>
      <c r="C111" s="19">
        <f>C112</f>
        <v>0</v>
      </c>
      <c r="D111" s="19">
        <f>D112</f>
        <v>0</v>
      </c>
      <c r="E111" s="19">
        <f>E112</f>
        <v>0</v>
      </c>
    </row>
    <row r="112" spans="1:5" ht="58.5" hidden="1" customHeight="1" x14ac:dyDescent="0.25">
      <c r="A112" s="36" t="s">
        <v>241</v>
      </c>
      <c r="B112" s="72" t="s">
        <v>243</v>
      </c>
      <c r="C112" s="19"/>
      <c r="D112" s="13"/>
      <c r="E112" s="19">
        <v>0</v>
      </c>
    </row>
    <row r="113" spans="1:5" ht="52.5" customHeight="1" x14ac:dyDescent="0.25">
      <c r="A113" s="36" t="s">
        <v>171</v>
      </c>
      <c r="B113" s="68" t="s">
        <v>179</v>
      </c>
      <c r="C113" s="19">
        <f>C114</f>
        <v>5296472</v>
      </c>
      <c r="D113" s="19">
        <v>5028257</v>
      </c>
      <c r="E113" s="19">
        <f>E114</f>
        <v>4888846</v>
      </c>
    </row>
    <row r="114" spans="1:5" ht="57" customHeight="1" x14ac:dyDescent="0.25">
      <c r="A114" s="36" t="s">
        <v>172</v>
      </c>
      <c r="B114" s="25" t="s">
        <v>181</v>
      </c>
      <c r="C114" s="19">
        <v>5296472</v>
      </c>
      <c r="D114" s="13">
        <v>4789947</v>
      </c>
      <c r="E114" s="19">
        <v>4888846</v>
      </c>
    </row>
    <row r="115" spans="1:5" ht="57" customHeight="1" x14ac:dyDescent="0.25">
      <c r="A115" s="36" t="s">
        <v>236</v>
      </c>
      <c r="B115" s="25" t="s">
        <v>238</v>
      </c>
      <c r="C115" s="19">
        <f t="shared" ref="C115:E115" si="19">C116</f>
        <v>1635505</v>
      </c>
      <c r="D115" s="19">
        <f t="shared" si="19"/>
        <v>1885641</v>
      </c>
      <c r="E115" s="19">
        <f t="shared" si="19"/>
        <v>1975549</v>
      </c>
    </row>
    <row r="116" spans="1:5" ht="53.25" customHeight="1" x14ac:dyDescent="0.25">
      <c r="A116" s="36" t="s">
        <v>237</v>
      </c>
      <c r="B116" s="25" t="s">
        <v>239</v>
      </c>
      <c r="C116" s="19">
        <v>1635505</v>
      </c>
      <c r="D116" s="13">
        <v>1885641</v>
      </c>
      <c r="E116" s="19">
        <v>1975549</v>
      </c>
    </row>
    <row r="117" spans="1:5" ht="43.5" hidden="1" customHeight="1" x14ac:dyDescent="0.25">
      <c r="A117" s="36" t="s">
        <v>248</v>
      </c>
      <c r="B117" s="25" t="s">
        <v>250</v>
      </c>
      <c r="C117" s="19">
        <f>C118</f>
        <v>0</v>
      </c>
      <c r="D117" s="19">
        <f t="shared" ref="D117:E117" si="20">D118</f>
        <v>0</v>
      </c>
      <c r="E117" s="19">
        <f t="shared" si="20"/>
        <v>0</v>
      </c>
    </row>
    <row r="118" spans="1:5" ht="57" hidden="1" customHeight="1" x14ac:dyDescent="0.25">
      <c r="A118" s="36" t="s">
        <v>249</v>
      </c>
      <c r="B118" s="25" t="s">
        <v>251</v>
      </c>
      <c r="C118" s="19">
        <v>0</v>
      </c>
      <c r="D118" s="13">
        <v>0</v>
      </c>
      <c r="E118" s="19">
        <v>0</v>
      </c>
    </row>
    <row r="119" spans="1:5" ht="20.25" customHeight="1" x14ac:dyDescent="0.25">
      <c r="A119" s="69" t="s">
        <v>71</v>
      </c>
      <c r="B119" s="17" t="s">
        <v>72</v>
      </c>
      <c r="C119" s="35">
        <f>C120</f>
        <v>6172276</v>
      </c>
      <c r="D119" s="35">
        <f>D120</f>
        <v>2840624</v>
      </c>
      <c r="E119" s="35">
        <f>E120</f>
        <v>945161</v>
      </c>
    </row>
    <row r="120" spans="1:5" x14ac:dyDescent="0.25">
      <c r="A120" s="36" t="s">
        <v>73</v>
      </c>
      <c r="B120" s="17" t="s">
        <v>186</v>
      </c>
      <c r="C120" s="19">
        <f>C121+C122+C123+C124+C125+C126+C127+C128+C129</f>
        <v>6172276</v>
      </c>
      <c r="D120" s="19">
        <f t="shared" ref="D120:E120" si="21">D121+D122+D123+D124+D125+D126+D127+D128+D129</f>
        <v>2840624</v>
      </c>
      <c r="E120" s="19">
        <f t="shared" si="21"/>
        <v>945161</v>
      </c>
    </row>
    <row r="121" spans="1:5" ht="68.25" customHeight="1" x14ac:dyDescent="0.25">
      <c r="A121" s="36"/>
      <c r="B121" s="17" t="s">
        <v>74</v>
      </c>
      <c r="C121" s="19">
        <v>348288</v>
      </c>
      <c r="D121" s="19">
        <v>348288</v>
      </c>
      <c r="E121" s="19">
        <v>348288</v>
      </c>
    </row>
    <row r="122" spans="1:5" ht="54.75" customHeight="1" x14ac:dyDescent="0.25">
      <c r="A122" s="36"/>
      <c r="B122" s="17" t="s">
        <v>175</v>
      </c>
      <c r="C122" s="13">
        <v>499229</v>
      </c>
      <c r="D122" s="12">
        <v>0</v>
      </c>
      <c r="E122" s="13">
        <v>0</v>
      </c>
    </row>
    <row r="123" spans="1:5" ht="42.75" customHeight="1" x14ac:dyDescent="0.25">
      <c r="A123" s="36"/>
      <c r="B123" s="17" t="s">
        <v>75</v>
      </c>
      <c r="C123" s="19">
        <v>507537</v>
      </c>
      <c r="D123" s="19">
        <v>507537</v>
      </c>
      <c r="E123" s="19">
        <v>507537</v>
      </c>
    </row>
    <row r="124" spans="1:5" ht="52.5" customHeight="1" x14ac:dyDescent="0.25">
      <c r="A124" s="36"/>
      <c r="B124" s="17" t="s">
        <v>76</v>
      </c>
      <c r="C124" s="13">
        <v>0</v>
      </c>
      <c r="D124" s="12">
        <v>1915869</v>
      </c>
      <c r="E124" s="13">
        <v>20406</v>
      </c>
    </row>
    <row r="125" spans="1:5" ht="16.5" customHeight="1" x14ac:dyDescent="0.25">
      <c r="A125" s="36"/>
      <c r="B125" s="17" t="s">
        <v>189</v>
      </c>
      <c r="C125" s="13">
        <v>4748292</v>
      </c>
      <c r="D125" s="12">
        <v>0</v>
      </c>
      <c r="E125" s="13">
        <v>0</v>
      </c>
    </row>
    <row r="126" spans="1:5" ht="36.75" customHeight="1" x14ac:dyDescent="0.25">
      <c r="A126" s="36"/>
      <c r="B126" s="17" t="s">
        <v>77</v>
      </c>
      <c r="C126" s="13">
        <v>68930</v>
      </c>
      <c r="D126" s="13">
        <v>68930</v>
      </c>
      <c r="E126" s="13">
        <v>68930</v>
      </c>
    </row>
    <row r="127" spans="1:5" ht="48" hidden="1" customHeight="1" x14ac:dyDescent="0.25">
      <c r="A127" s="36"/>
      <c r="B127" s="17" t="s">
        <v>200</v>
      </c>
      <c r="C127" s="13">
        <v>0</v>
      </c>
      <c r="D127" s="12">
        <v>0</v>
      </c>
      <c r="E127" s="13">
        <v>0</v>
      </c>
    </row>
    <row r="128" spans="1:5" ht="28.5" hidden="1" customHeight="1" x14ac:dyDescent="0.25">
      <c r="A128" s="36"/>
      <c r="B128" s="17" t="s">
        <v>252</v>
      </c>
      <c r="C128" s="13">
        <v>0</v>
      </c>
      <c r="D128" s="12">
        <v>0</v>
      </c>
      <c r="E128" s="13">
        <v>0</v>
      </c>
    </row>
    <row r="129" spans="1:5" ht="37.5" hidden="1" customHeight="1" x14ac:dyDescent="0.25">
      <c r="A129" s="36"/>
      <c r="B129" s="17" t="s">
        <v>253</v>
      </c>
      <c r="C129" s="13">
        <v>0</v>
      </c>
      <c r="D129" s="12">
        <v>0</v>
      </c>
      <c r="E129" s="13">
        <v>0</v>
      </c>
    </row>
    <row r="130" spans="1:5" ht="29.25" customHeight="1" x14ac:dyDescent="0.25">
      <c r="A130" s="40" t="s">
        <v>78</v>
      </c>
      <c r="B130" s="65" t="s">
        <v>180</v>
      </c>
      <c r="C130" s="70">
        <f>C131+C133+C139+C141+C143+C145+C137+C135</f>
        <v>285246436</v>
      </c>
      <c r="D130" s="70">
        <f>D131+D133+D139+D141+D143+D145+D137+D135</f>
        <v>271277066</v>
      </c>
      <c r="E130" s="70">
        <f>E131+E133+E139+E141+E143+E145+E137+E135</f>
        <v>260992896</v>
      </c>
    </row>
    <row r="131" spans="1:5" ht="39.75" customHeight="1" x14ac:dyDescent="0.25">
      <c r="A131" s="46" t="s">
        <v>79</v>
      </c>
      <c r="B131" s="17" t="s">
        <v>80</v>
      </c>
      <c r="C131" s="19">
        <f>C132</f>
        <v>52288</v>
      </c>
      <c r="D131" s="19">
        <f>D132</f>
        <v>52288</v>
      </c>
      <c r="E131" s="19">
        <f>E132</f>
        <v>52288</v>
      </c>
    </row>
    <row r="132" spans="1:5" ht="30" customHeight="1" x14ac:dyDescent="0.25">
      <c r="A132" s="46" t="s">
        <v>81</v>
      </c>
      <c r="B132" s="17" t="s">
        <v>80</v>
      </c>
      <c r="C132" s="19">
        <v>52288</v>
      </c>
      <c r="D132" s="12">
        <v>52288</v>
      </c>
      <c r="E132" s="19">
        <v>52288</v>
      </c>
    </row>
    <row r="133" spans="1:5" ht="54" customHeight="1" x14ac:dyDescent="0.25">
      <c r="A133" s="36" t="s">
        <v>82</v>
      </c>
      <c r="B133" s="34" t="s">
        <v>83</v>
      </c>
      <c r="C133" s="19">
        <f>C134</f>
        <v>6619244</v>
      </c>
      <c r="D133" s="19">
        <f>D134</f>
        <v>6619244</v>
      </c>
      <c r="E133" s="19">
        <f>E134</f>
        <v>6619244</v>
      </c>
    </row>
    <row r="134" spans="1:5" ht="45.75" customHeight="1" x14ac:dyDescent="0.25">
      <c r="A134" s="36" t="s">
        <v>84</v>
      </c>
      <c r="B134" s="17" t="s">
        <v>85</v>
      </c>
      <c r="C134" s="19">
        <v>6619244</v>
      </c>
      <c r="D134" s="12">
        <v>6619244</v>
      </c>
      <c r="E134" s="19">
        <v>6619244</v>
      </c>
    </row>
    <row r="135" spans="1:5" ht="58.5" customHeight="1" x14ac:dyDescent="0.25">
      <c r="A135" s="36" t="s">
        <v>218</v>
      </c>
      <c r="B135" s="17" t="s">
        <v>217</v>
      </c>
      <c r="C135" s="19">
        <f>C136</f>
        <v>11781065</v>
      </c>
      <c r="D135" s="19">
        <f>D136</f>
        <v>11781065</v>
      </c>
      <c r="E135" s="19">
        <f>E136</f>
        <v>11781065</v>
      </c>
    </row>
    <row r="136" spans="1:5" ht="61.5" customHeight="1" x14ac:dyDescent="0.25">
      <c r="A136" s="36" t="s">
        <v>216</v>
      </c>
      <c r="B136" s="17" t="s">
        <v>215</v>
      </c>
      <c r="C136" s="19">
        <v>11781065</v>
      </c>
      <c r="D136" s="19">
        <v>11781065</v>
      </c>
      <c r="E136" s="19">
        <v>11781065</v>
      </c>
    </row>
    <row r="137" spans="1:5" ht="51" x14ac:dyDescent="0.25">
      <c r="A137" s="36" t="s">
        <v>201</v>
      </c>
      <c r="B137" s="17" t="s">
        <v>202</v>
      </c>
      <c r="C137" s="19">
        <f>C138</f>
        <v>2496</v>
      </c>
      <c r="D137" s="19">
        <f t="shared" ref="D137:E137" si="22">D138</f>
        <v>0</v>
      </c>
      <c r="E137" s="19">
        <f t="shared" si="22"/>
        <v>0</v>
      </c>
    </row>
    <row r="138" spans="1:5" ht="56.25" customHeight="1" x14ac:dyDescent="0.25">
      <c r="A138" s="36" t="s">
        <v>203</v>
      </c>
      <c r="B138" s="17" t="s">
        <v>204</v>
      </c>
      <c r="C138" s="19">
        <v>2496</v>
      </c>
      <c r="D138" s="12">
        <v>0</v>
      </c>
      <c r="E138" s="19">
        <v>0</v>
      </c>
    </row>
    <row r="139" spans="1:5" ht="41.25" hidden="1" customHeight="1" x14ac:dyDescent="0.25">
      <c r="A139" s="37" t="s">
        <v>154</v>
      </c>
      <c r="B139" s="37" t="s">
        <v>155</v>
      </c>
      <c r="C139" s="13">
        <f>C140</f>
        <v>0</v>
      </c>
      <c r="D139" s="13">
        <f>D140</f>
        <v>0</v>
      </c>
      <c r="E139" s="13">
        <f>E140</f>
        <v>0</v>
      </c>
    </row>
    <row r="140" spans="1:5" ht="36.75" hidden="1" customHeight="1" x14ac:dyDescent="0.25">
      <c r="A140" s="37" t="s">
        <v>156</v>
      </c>
      <c r="B140" s="37" t="s">
        <v>157</v>
      </c>
      <c r="C140" s="13">
        <v>0</v>
      </c>
      <c r="D140" s="38">
        <v>0</v>
      </c>
      <c r="E140" s="13">
        <v>0</v>
      </c>
    </row>
    <row r="141" spans="1:5" ht="57.75" customHeight="1" x14ac:dyDescent="0.25">
      <c r="A141" s="37" t="s">
        <v>158</v>
      </c>
      <c r="B141" s="37" t="s">
        <v>153</v>
      </c>
      <c r="C141" s="13">
        <f>C142</f>
        <v>8671320</v>
      </c>
      <c r="D141" s="13">
        <f>D142</f>
        <v>8671320</v>
      </c>
      <c r="E141" s="13">
        <f>E142</f>
        <v>8671320</v>
      </c>
    </row>
    <row r="142" spans="1:5" ht="53.25" customHeight="1" x14ac:dyDescent="0.25">
      <c r="A142" s="37" t="s">
        <v>159</v>
      </c>
      <c r="B142" s="37" t="s">
        <v>160</v>
      </c>
      <c r="C142" s="13">
        <v>8671320</v>
      </c>
      <c r="D142" s="13">
        <v>8671320</v>
      </c>
      <c r="E142" s="13">
        <v>8671320</v>
      </c>
    </row>
    <row r="143" spans="1:5" ht="28.5" customHeight="1" x14ac:dyDescent="0.25">
      <c r="A143" s="39" t="s">
        <v>213</v>
      </c>
      <c r="B143" s="34" t="s">
        <v>211</v>
      </c>
      <c r="C143" s="13">
        <f>C144</f>
        <v>0</v>
      </c>
      <c r="D143" s="13">
        <f>D144</f>
        <v>0</v>
      </c>
      <c r="E143" s="13">
        <f>E144</f>
        <v>0</v>
      </c>
    </row>
    <row r="144" spans="1:5" ht="0.75" customHeight="1" x14ac:dyDescent="0.25">
      <c r="A144" s="39" t="s">
        <v>214</v>
      </c>
      <c r="B144" s="34" t="s">
        <v>212</v>
      </c>
      <c r="C144" s="19">
        <v>0</v>
      </c>
      <c r="D144" s="12">
        <v>0</v>
      </c>
      <c r="E144" s="19">
        <v>0</v>
      </c>
    </row>
    <row r="145" spans="1:5" x14ac:dyDescent="0.25">
      <c r="A145" s="40" t="s">
        <v>86</v>
      </c>
      <c r="B145" s="41" t="s">
        <v>87</v>
      </c>
      <c r="C145" s="10">
        <f t="shared" ref="C145:E146" si="23">C146</f>
        <v>258120023</v>
      </c>
      <c r="D145" s="10">
        <f t="shared" si="23"/>
        <v>244153149</v>
      </c>
      <c r="E145" s="10">
        <f t="shared" si="23"/>
        <v>233868979</v>
      </c>
    </row>
    <row r="146" spans="1:5" x14ac:dyDescent="0.25">
      <c r="A146" s="39" t="s">
        <v>88</v>
      </c>
      <c r="B146" s="34" t="s">
        <v>89</v>
      </c>
      <c r="C146" s="19">
        <f t="shared" si="23"/>
        <v>258120023</v>
      </c>
      <c r="D146" s="19">
        <f t="shared" si="23"/>
        <v>244153149</v>
      </c>
      <c r="E146" s="19">
        <f t="shared" si="23"/>
        <v>233868979</v>
      </c>
    </row>
    <row r="147" spans="1:5" x14ac:dyDescent="0.25">
      <c r="A147" s="39"/>
      <c r="B147" s="34" t="s">
        <v>90</v>
      </c>
      <c r="C147" s="19">
        <f>C148+C149+C150+C151+C152+C153+C154+C155+C156+C157+C158+C159+C160+C161+C163+C164+C165+C166+C167+C168+C169+C170+C162</f>
        <v>258120023</v>
      </c>
      <c r="D147" s="19">
        <f>D148+D149+D150+D151+D152+D153+D154+D155+D156+D157+D158+D159+D160+D161+D163+D164+D165+D166+D167+D168+D169+D170+D162</f>
        <v>244153149</v>
      </c>
      <c r="E147" s="19">
        <f>E148+E149+E150+E151+E152+E153+E154+E155+E156+E157+E158+E159+E160+E161+E163+E164+E165+E166+E167+E168+E169+E170+E162</f>
        <v>233868979</v>
      </c>
    </row>
    <row r="148" spans="1:5" ht="1.5" customHeight="1" x14ac:dyDescent="0.25">
      <c r="A148" s="39"/>
      <c r="B148" s="37" t="s">
        <v>176</v>
      </c>
      <c r="C148" s="19">
        <v>0</v>
      </c>
      <c r="D148" s="38">
        <v>0</v>
      </c>
      <c r="E148" s="19">
        <v>0</v>
      </c>
    </row>
    <row r="149" spans="1:5" ht="33.75" customHeight="1" x14ac:dyDescent="0.25">
      <c r="A149" s="36"/>
      <c r="B149" s="17" t="s">
        <v>91</v>
      </c>
      <c r="C149" s="19">
        <v>7344668</v>
      </c>
      <c r="D149" s="19">
        <v>7344668</v>
      </c>
      <c r="E149" s="19">
        <v>7344668</v>
      </c>
    </row>
    <row r="150" spans="1:5" ht="1.5" customHeight="1" x14ac:dyDescent="0.25">
      <c r="A150" s="36"/>
      <c r="B150" s="34" t="s">
        <v>92</v>
      </c>
      <c r="C150" s="19">
        <v>0</v>
      </c>
      <c r="D150" s="12">
        <v>0</v>
      </c>
      <c r="E150" s="19">
        <v>0</v>
      </c>
    </row>
    <row r="151" spans="1:5" ht="31.5" customHeight="1" x14ac:dyDescent="0.25">
      <c r="A151" s="36"/>
      <c r="B151" s="17" t="s">
        <v>219</v>
      </c>
      <c r="C151" s="19">
        <v>139262</v>
      </c>
      <c r="D151" s="12">
        <v>128964</v>
      </c>
      <c r="E151" s="19">
        <v>128964</v>
      </c>
    </row>
    <row r="152" spans="1:5" ht="76.5" customHeight="1" x14ac:dyDescent="0.25">
      <c r="A152" s="36"/>
      <c r="B152" s="17" t="s">
        <v>93</v>
      </c>
      <c r="C152" s="19">
        <v>169478</v>
      </c>
      <c r="D152" s="19">
        <v>169478</v>
      </c>
      <c r="E152" s="19">
        <v>169478</v>
      </c>
    </row>
    <row r="153" spans="1:5" ht="36" customHeight="1" x14ac:dyDescent="0.25">
      <c r="A153" s="36"/>
      <c r="B153" s="17" t="s">
        <v>94</v>
      </c>
      <c r="C153" s="19">
        <v>2008200</v>
      </c>
      <c r="D153" s="12">
        <v>2008200</v>
      </c>
      <c r="E153" s="19">
        <v>2008200</v>
      </c>
    </row>
    <row r="154" spans="1:5" ht="38.25" hidden="1" x14ac:dyDescent="0.25">
      <c r="A154" s="36"/>
      <c r="B154" s="17" t="s">
        <v>177</v>
      </c>
      <c r="C154" s="19">
        <v>0</v>
      </c>
      <c r="D154" s="12"/>
      <c r="E154" s="19"/>
    </row>
    <row r="155" spans="1:5" ht="54" customHeight="1" x14ac:dyDescent="0.25">
      <c r="A155" s="36"/>
      <c r="B155" s="17" t="s">
        <v>95</v>
      </c>
      <c r="C155" s="19">
        <v>1021258</v>
      </c>
      <c r="D155" s="19">
        <v>1021258</v>
      </c>
      <c r="E155" s="19">
        <v>1021258</v>
      </c>
    </row>
    <row r="156" spans="1:5" ht="30" hidden="1" customHeight="1" x14ac:dyDescent="0.25">
      <c r="A156" s="36"/>
      <c r="B156" s="17" t="s">
        <v>220</v>
      </c>
      <c r="C156" s="19">
        <v>0</v>
      </c>
      <c r="D156" s="12">
        <v>0</v>
      </c>
      <c r="E156" s="19">
        <v>0</v>
      </c>
    </row>
    <row r="157" spans="1:5" ht="93" customHeight="1" x14ac:dyDescent="0.25">
      <c r="A157" s="36"/>
      <c r="B157" s="17" t="s">
        <v>96</v>
      </c>
      <c r="C157" s="19">
        <v>186951676</v>
      </c>
      <c r="D157" s="12">
        <v>182707845</v>
      </c>
      <c r="E157" s="19">
        <v>173082657</v>
      </c>
    </row>
    <row r="158" spans="1:5" ht="45.75" customHeight="1" x14ac:dyDescent="0.25">
      <c r="A158" s="46"/>
      <c r="B158" s="17" t="s">
        <v>97</v>
      </c>
      <c r="C158" s="19">
        <v>140484</v>
      </c>
      <c r="D158" s="12">
        <v>140484</v>
      </c>
      <c r="E158" s="19">
        <v>140484</v>
      </c>
    </row>
    <row r="159" spans="1:5" ht="66.75" customHeight="1" x14ac:dyDescent="0.25">
      <c r="A159" s="46"/>
      <c r="B159" s="17" t="s">
        <v>178</v>
      </c>
      <c r="C159" s="19">
        <v>2014677</v>
      </c>
      <c r="D159" s="12">
        <v>1211802</v>
      </c>
      <c r="E159" s="19">
        <v>1211802</v>
      </c>
    </row>
    <row r="160" spans="1:5" ht="90.75" customHeight="1" x14ac:dyDescent="0.25">
      <c r="A160" s="46"/>
      <c r="B160" s="17" t="s">
        <v>98</v>
      </c>
      <c r="C160" s="19">
        <v>30882848</v>
      </c>
      <c r="D160" s="12">
        <v>28872379</v>
      </c>
      <c r="E160" s="12">
        <v>28872379</v>
      </c>
    </row>
    <row r="161" spans="1:5" ht="64.5" customHeight="1" x14ac:dyDescent="0.25">
      <c r="A161" s="36"/>
      <c r="B161" s="17" t="s">
        <v>99</v>
      </c>
      <c r="C161" s="19">
        <v>13059332</v>
      </c>
      <c r="D161" s="19">
        <v>7697557</v>
      </c>
      <c r="E161" s="19">
        <v>7697557</v>
      </c>
    </row>
    <row r="162" spans="1:5" ht="73.5" hidden="1" customHeight="1" x14ac:dyDescent="0.25">
      <c r="A162" s="36"/>
      <c r="B162" s="17" t="s">
        <v>99</v>
      </c>
      <c r="C162" s="19">
        <v>0</v>
      </c>
      <c r="D162" s="12">
        <v>0</v>
      </c>
      <c r="E162" s="19">
        <v>0</v>
      </c>
    </row>
    <row r="163" spans="1:5" ht="33" customHeight="1" x14ac:dyDescent="0.25">
      <c r="A163" s="36"/>
      <c r="B163" s="17" t="s">
        <v>100</v>
      </c>
      <c r="C163" s="19">
        <v>177590</v>
      </c>
      <c r="D163" s="12">
        <v>177590</v>
      </c>
      <c r="E163" s="19">
        <v>177590</v>
      </c>
    </row>
    <row r="164" spans="1:5" ht="45.75" customHeight="1" x14ac:dyDescent="0.25">
      <c r="A164" s="36"/>
      <c r="B164" s="17" t="s">
        <v>101</v>
      </c>
      <c r="C164" s="19">
        <v>334700</v>
      </c>
      <c r="D164" s="12">
        <v>334700</v>
      </c>
      <c r="E164" s="19">
        <v>334700</v>
      </c>
    </row>
    <row r="165" spans="1:5" ht="59.25" customHeight="1" x14ac:dyDescent="0.25">
      <c r="A165" s="36"/>
      <c r="B165" s="17" t="s">
        <v>102</v>
      </c>
      <c r="C165" s="19">
        <v>334700</v>
      </c>
      <c r="D165" s="12">
        <v>334700</v>
      </c>
      <c r="E165" s="19">
        <v>334700</v>
      </c>
    </row>
    <row r="166" spans="1:5" ht="50.25" customHeight="1" x14ac:dyDescent="0.25">
      <c r="A166" s="36"/>
      <c r="B166" s="17" t="s">
        <v>103</v>
      </c>
      <c r="C166" s="19">
        <v>334700</v>
      </c>
      <c r="D166" s="12">
        <v>334700</v>
      </c>
      <c r="E166" s="19">
        <v>334700</v>
      </c>
    </row>
    <row r="167" spans="1:5" ht="51" customHeight="1" x14ac:dyDescent="0.25">
      <c r="A167" s="36"/>
      <c r="B167" s="17" t="s">
        <v>182</v>
      </c>
      <c r="C167" s="19">
        <v>1004100</v>
      </c>
      <c r="D167" s="12">
        <v>1004100</v>
      </c>
      <c r="E167" s="19">
        <v>1004100</v>
      </c>
    </row>
    <row r="168" spans="1:5" ht="59.25" customHeight="1" x14ac:dyDescent="0.25">
      <c r="A168" s="46"/>
      <c r="B168" s="17" t="s">
        <v>104</v>
      </c>
      <c r="C168" s="19">
        <v>10983041</v>
      </c>
      <c r="D168" s="12">
        <v>9445415</v>
      </c>
      <c r="E168" s="19">
        <v>8786433</v>
      </c>
    </row>
    <row r="169" spans="1:5" ht="56.25" customHeight="1" x14ac:dyDescent="0.25">
      <c r="A169" s="46"/>
      <c r="B169" s="17" t="s">
        <v>105</v>
      </c>
      <c r="C169" s="19">
        <v>1185839</v>
      </c>
      <c r="D169" s="19">
        <v>1185839</v>
      </c>
      <c r="E169" s="19">
        <v>1185839</v>
      </c>
    </row>
    <row r="170" spans="1:5" ht="62.25" customHeight="1" x14ac:dyDescent="0.25">
      <c r="A170" s="71"/>
      <c r="B170" s="17" t="s">
        <v>106</v>
      </c>
      <c r="C170" s="19">
        <v>33470</v>
      </c>
      <c r="D170" s="12">
        <v>33470</v>
      </c>
      <c r="E170" s="19">
        <v>33470</v>
      </c>
    </row>
    <row r="171" spans="1:5" ht="15.75" hidden="1" customHeight="1" x14ac:dyDescent="0.25">
      <c r="A171" s="74" t="s">
        <v>254</v>
      </c>
      <c r="B171" s="75" t="s">
        <v>255</v>
      </c>
      <c r="C171" s="76">
        <f>C172</f>
        <v>0</v>
      </c>
      <c r="D171" s="76">
        <f t="shared" ref="D171:E172" si="24">D172</f>
        <v>0</v>
      </c>
      <c r="E171" s="76">
        <f t="shared" si="24"/>
        <v>0</v>
      </c>
    </row>
    <row r="172" spans="1:5" ht="54.75" hidden="1" customHeight="1" x14ac:dyDescent="0.25">
      <c r="A172" s="77" t="s">
        <v>256</v>
      </c>
      <c r="B172" s="78" t="s">
        <v>257</v>
      </c>
      <c r="C172" s="79">
        <f>C173</f>
        <v>0</v>
      </c>
      <c r="D172" s="79">
        <f t="shared" si="24"/>
        <v>0</v>
      </c>
      <c r="E172" s="79">
        <f t="shared" si="24"/>
        <v>0</v>
      </c>
    </row>
    <row r="173" spans="1:5" ht="49.5" hidden="1" customHeight="1" x14ac:dyDescent="0.25">
      <c r="A173" s="77" t="s">
        <v>258</v>
      </c>
      <c r="B173" s="78" t="s">
        <v>259</v>
      </c>
      <c r="C173" s="79">
        <v>0</v>
      </c>
      <c r="D173" s="12">
        <v>0</v>
      </c>
      <c r="E173" s="19">
        <v>0</v>
      </c>
    </row>
    <row r="174" spans="1:5" ht="17.25" hidden="1" customHeight="1" x14ac:dyDescent="0.25">
      <c r="A174" s="82" t="s">
        <v>302</v>
      </c>
      <c r="B174" s="83" t="s">
        <v>303</v>
      </c>
      <c r="C174" s="79">
        <f>C175</f>
        <v>0</v>
      </c>
      <c r="D174" s="79">
        <f t="shared" ref="D174:E174" si="25">D175</f>
        <v>0</v>
      </c>
      <c r="E174" s="79">
        <f t="shared" si="25"/>
        <v>0</v>
      </c>
    </row>
    <row r="175" spans="1:5" ht="29.25" hidden="1" customHeight="1" x14ac:dyDescent="0.25">
      <c r="A175" s="77" t="s">
        <v>304</v>
      </c>
      <c r="B175" s="84" t="s">
        <v>305</v>
      </c>
      <c r="C175" s="79">
        <f>C176+C177</f>
        <v>0</v>
      </c>
      <c r="D175" s="79">
        <f t="shared" ref="D175:E175" si="26">D176+D177</f>
        <v>0</v>
      </c>
      <c r="E175" s="79">
        <f t="shared" si="26"/>
        <v>0</v>
      </c>
    </row>
    <row r="176" spans="1:5" ht="41.25" hidden="1" customHeight="1" x14ac:dyDescent="0.25">
      <c r="A176" s="77" t="s">
        <v>306</v>
      </c>
      <c r="B176" s="84" t="s">
        <v>307</v>
      </c>
      <c r="C176" s="79">
        <v>0</v>
      </c>
      <c r="D176" s="12">
        <v>0</v>
      </c>
      <c r="E176" s="19">
        <v>0</v>
      </c>
    </row>
    <row r="177" spans="1:5" ht="26.25" hidden="1" customHeight="1" x14ac:dyDescent="0.25">
      <c r="A177" s="77" t="s">
        <v>308</v>
      </c>
      <c r="B177" s="84" t="s">
        <v>305</v>
      </c>
      <c r="C177" s="79">
        <v>0</v>
      </c>
      <c r="D177" s="12">
        <v>0</v>
      </c>
      <c r="E177" s="19">
        <v>0</v>
      </c>
    </row>
    <row r="178" spans="1:5" ht="66.75" hidden="1" customHeight="1" x14ac:dyDescent="0.25">
      <c r="A178" s="74" t="s">
        <v>260</v>
      </c>
      <c r="B178" s="75" t="s">
        <v>261</v>
      </c>
      <c r="C178" s="76">
        <f>C179</f>
        <v>0</v>
      </c>
      <c r="D178" s="76">
        <f t="shared" ref="D178:E180" si="27">D179</f>
        <v>0</v>
      </c>
      <c r="E178" s="76">
        <f t="shared" si="27"/>
        <v>0</v>
      </c>
    </row>
    <row r="179" spans="1:5" ht="27" hidden="1" customHeight="1" x14ac:dyDescent="0.25">
      <c r="A179" s="77" t="s">
        <v>262</v>
      </c>
      <c r="B179" s="78" t="s">
        <v>263</v>
      </c>
      <c r="C179" s="79">
        <f>C180</f>
        <v>0</v>
      </c>
      <c r="D179" s="79">
        <f t="shared" si="27"/>
        <v>0</v>
      </c>
      <c r="E179" s="79">
        <f t="shared" si="27"/>
        <v>0</v>
      </c>
    </row>
    <row r="180" spans="1:5" ht="67.5" hidden="1" customHeight="1" x14ac:dyDescent="0.25">
      <c r="A180" s="77" t="s">
        <v>264</v>
      </c>
      <c r="B180" s="78" t="s">
        <v>265</v>
      </c>
      <c r="C180" s="79">
        <f>C181</f>
        <v>0</v>
      </c>
      <c r="D180" s="79">
        <f t="shared" si="27"/>
        <v>0</v>
      </c>
      <c r="E180" s="79">
        <f t="shared" si="27"/>
        <v>0</v>
      </c>
    </row>
    <row r="181" spans="1:5" ht="54" hidden="1" customHeight="1" x14ac:dyDescent="0.25">
      <c r="A181" s="77" t="s">
        <v>266</v>
      </c>
      <c r="B181" s="78" t="s">
        <v>267</v>
      </c>
      <c r="C181" s="79">
        <v>0</v>
      </c>
      <c r="D181" s="12">
        <v>0</v>
      </c>
      <c r="E181" s="19">
        <v>0</v>
      </c>
    </row>
    <row r="182" spans="1:5" ht="42" hidden="1" customHeight="1" x14ac:dyDescent="0.25">
      <c r="A182" s="74" t="s">
        <v>268</v>
      </c>
      <c r="B182" s="75" t="s">
        <v>269</v>
      </c>
      <c r="C182" s="76">
        <f>C183</f>
        <v>0</v>
      </c>
      <c r="D182" s="76">
        <f t="shared" ref="D182:E182" si="28">D183</f>
        <v>0</v>
      </c>
      <c r="E182" s="76">
        <f t="shared" si="28"/>
        <v>0</v>
      </c>
    </row>
    <row r="183" spans="1:5" ht="42" hidden="1" customHeight="1" x14ac:dyDescent="0.25">
      <c r="A183" s="77" t="s">
        <v>270</v>
      </c>
      <c r="B183" s="78" t="s">
        <v>271</v>
      </c>
      <c r="C183" s="79">
        <f>C185+C184</f>
        <v>0</v>
      </c>
      <c r="D183" s="79">
        <f t="shared" ref="D183:E183" si="29">D185+D184</f>
        <v>0</v>
      </c>
      <c r="E183" s="79">
        <f t="shared" si="29"/>
        <v>0</v>
      </c>
    </row>
    <row r="184" spans="1:5" ht="56.25" hidden="1" customHeight="1" x14ac:dyDescent="0.25">
      <c r="A184" s="77" t="s">
        <v>274</v>
      </c>
      <c r="B184" s="78" t="s">
        <v>275</v>
      </c>
      <c r="C184" s="79">
        <v>0</v>
      </c>
      <c r="D184" s="12">
        <v>0</v>
      </c>
      <c r="E184" s="19">
        <v>0</v>
      </c>
    </row>
    <row r="185" spans="1:5" ht="39" hidden="1" customHeight="1" x14ac:dyDescent="0.25">
      <c r="A185" s="77" t="s">
        <v>272</v>
      </c>
      <c r="B185" s="78" t="s">
        <v>273</v>
      </c>
      <c r="C185" s="79">
        <v>0</v>
      </c>
      <c r="D185" s="12">
        <v>0</v>
      </c>
      <c r="E185" s="19">
        <v>0</v>
      </c>
    </row>
    <row r="186" spans="1:5" ht="15.75" x14ac:dyDescent="0.25">
      <c r="A186" s="8"/>
      <c r="B186" s="9" t="s">
        <v>107</v>
      </c>
      <c r="C186" s="7">
        <f>C97+C13</f>
        <v>495479326.25</v>
      </c>
      <c r="D186" s="7">
        <f>D13+D97</f>
        <v>468462756</v>
      </c>
      <c r="E186" s="7">
        <f>E13+E97</f>
        <v>468778367</v>
      </c>
    </row>
  </sheetData>
  <mergeCells count="7">
    <mergeCell ref="B7:E7"/>
    <mergeCell ref="A8:E8"/>
    <mergeCell ref="A9:E9"/>
    <mergeCell ref="B3:E3"/>
    <mergeCell ref="B4:E4"/>
    <mergeCell ref="B5:E5"/>
    <mergeCell ref="B6:E6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  <rowBreaks count="1" manualBreakCount="1">
    <brk id="10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Malisheva</dc:creator>
  <cp:lastModifiedBy>связной</cp:lastModifiedBy>
  <cp:lastPrinted>2023-01-23T08:42:59Z</cp:lastPrinted>
  <dcterms:created xsi:type="dcterms:W3CDTF">2020-10-31T08:14:05Z</dcterms:created>
  <dcterms:modified xsi:type="dcterms:W3CDTF">2023-11-14T16:43:19Z</dcterms:modified>
</cp:coreProperties>
</file>